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2120" windowHeight="9120"/>
  </bookViews>
  <sheets>
    <sheet name="2024-2026" sheetId="4" r:id="rId1"/>
    <sheet name="Лист2" sheetId="6" r:id="rId2"/>
  </sheets>
  <calcPr calcId="125725"/>
</workbook>
</file>

<file path=xl/calcChain.xml><?xml version="1.0" encoding="utf-8"?>
<calcChain xmlns="http://schemas.openxmlformats.org/spreadsheetml/2006/main">
  <c r="G111" i="4"/>
  <c r="G72" l="1"/>
  <c r="H74"/>
  <c r="I74"/>
  <c r="G74"/>
  <c r="G82"/>
  <c r="G61" l="1"/>
  <c r="G57" s="1"/>
  <c r="G52"/>
  <c r="G51" s="1"/>
  <c r="H52"/>
  <c r="I52"/>
  <c r="H51"/>
  <c r="I51"/>
  <c r="H61"/>
  <c r="I61"/>
  <c r="H117"/>
  <c r="H116" s="1"/>
  <c r="H118"/>
  <c r="I118"/>
  <c r="I117" s="1"/>
  <c r="I116" s="1"/>
  <c r="G118"/>
  <c r="G117" s="1"/>
  <c r="G116" s="1"/>
  <c r="H123"/>
  <c r="H122" s="1"/>
  <c r="H121" s="1"/>
  <c r="I123"/>
  <c r="I122" s="1"/>
  <c r="I121" s="1"/>
  <c r="G123"/>
  <c r="G122" s="1"/>
  <c r="G121" s="1"/>
  <c r="H111"/>
  <c r="I111"/>
  <c r="I82" l="1"/>
  <c r="H82"/>
  <c r="I72"/>
  <c r="H72"/>
  <c r="H110" l="1"/>
  <c r="I110"/>
  <c r="G110"/>
  <c r="H108"/>
  <c r="H107" s="1"/>
  <c r="I108"/>
  <c r="I107" s="1"/>
  <c r="G108"/>
  <c r="H50"/>
  <c r="I50"/>
  <c r="G50"/>
  <c r="H100"/>
  <c r="H99" s="1"/>
  <c r="I100"/>
  <c r="I99" s="1"/>
  <c r="G100"/>
  <c r="G99" s="1"/>
  <c r="H81"/>
  <c r="I81"/>
  <c r="G81"/>
  <c r="H71"/>
  <c r="I71"/>
  <c r="G71"/>
  <c r="H67"/>
  <c r="H66" s="1"/>
  <c r="H65" s="1"/>
  <c r="I67"/>
  <c r="I66" s="1"/>
  <c r="I65" s="1"/>
  <c r="G67"/>
  <c r="G66" s="1"/>
  <c r="G65" s="1"/>
  <c r="H57"/>
  <c r="H56" s="1"/>
  <c r="I57"/>
  <c r="I56" s="1"/>
  <c r="G56"/>
  <c r="H47"/>
  <c r="H46" s="1"/>
  <c r="H45" s="1"/>
  <c r="I47"/>
  <c r="I46" s="1"/>
  <c r="I45" s="1"/>
  <c r="G47"/>
  <c r="G46" s="1"/>
  <c r="G45" s="1"/>
  <c r="H43"/>
  <c r="H42" s="1"/>
  <c r="H41" s="1"/>
  <c r="I43"/>
  <c r="I42" s="1"/>
  <c r="I41" s="1"/>
  <c r="G43"/>
  <c r="G42" s="1"/>
  <c r="G41" s="1"/>
  <c r="H31"/>
  <c r="H30" s="1"/>
  <c r="H29" s="1"/>
  <c r="I31"/>
  <c r="I30" s="1"/>
  <c r="I29" s="1"/>
  <c r="G31"/>
  <c r="G30" s="1"/>
  <c r="G29" s="1"/>
  <c r="H27"/>
  <c r="H26" s="1"/>
  <c r="H25" s="1"/>
  <c r="I27"/>
  <c r="I26" s="1"/>
  <c r="I25" s="1"/>
  <c r="G27"/>
  <c r="G26" s="1"/>
  <c r="G25" s="1"/>
  <c r="H23"/>
  <c r="H22" s="1"/>
  <c r="I23"/>
  <c r="I22" s="1"/>
  <c r="G23"/>
  <c r="G22" s="1"/>
  <c r="H20"/>
  <c r="H19" s="1"/>
  <c r="I20"/>
  <c r="I19" s="1"/>
  <c r="G20"/>
  <c r="G19" s="1"/>
  <c r="H16"/>
  <c r="H15" s="1"/>
  <c r="H14" s="1"/>
  <c r="I16"/>
  <c r="I15" s="1"/>
  <c r="I14" s="1"/>
  <c r="G16"/>
  <c r="G15" s="1"/>
  <c r="G14" s="1"/>
  <c r="H12"/>
  <c r="H11" s="1"/>
  <c r="H10" s="1"/>
  <c r="I12"/>
  <c r="I11" s="1"/>
  <c r="I10" s="1"/>
  <c r="G12"/>
  <c r="G11" s="1"/>
  <c r="G10" s="1"/>
  <c r="G70" l="1"/>
  <c r="G69" s="1"/>
  <c r="H49"/>
  <c r="G49"/>
  <c r="H70"/>
  <c r="H69" s="1"/>
  <c r="I49"/>
  <c r="I126" s="1"/>
  <c r="I70"/>
  <c r="I69" s="1"/>
  <c r="I18"/>
  <c r="G18"/>
  <c r="H18"/>
  <c r="H126" l="1"/>
  <c r="G126"/>
</calcChain>
</file>

<file path=xl/sharedStrings.xml><?xml version="1.0" encoding="utf-8"?>
<sst xmlns="http://schemas.openxmlformats.org/spreadsheetml/2006/main" count="445" uniqueCount="176">
  <si>
    <t>Наименование</t>
  </si>
  <si>
    <t>Целевая статья расходов</t>
  </si>
  <si>
    <t>Раздел</t>
  </si>
  <si>
    <t>Подраздел</t>
  </si>
  <si>
    <t>03</t>
  </si>
  <si>
    <t>08</t>
  </si>
  <si>
    <t>НАЦИОНАЛЬНАЯ БЕЗОПАСНОСТЬ И ПРАВООХРАНИТЕЛЬНАЯ ДЕЯТЕЛЬНОСТЬ</t>
  </si>
  <si>
    <t>ОБРАЗОВАНИЕ</t>
  </si>
  <si>
    <t>07</t>
  </si>
  <si>
    <t>Молодежная политика  и оздоровление детей</t>
  </si>
  <si>
    <t>01</t>
  </si>
  <si>
    <t>ОБЩЕГОСУДАРСТВЕННЫЕ ВОПРОСЫ</t>
  </si>
  <si>
    <t>04</t>
  </si>
  <si>
    <t>НАЦИОНАЛЬНАЯ ЭКОНОМИКА</t>
  </si>
  <si>
    <t>14</t>
  </si>
  <si>
    <t>Другие вопросы в области национальной безопасности и правоохранительной деятельности</t>
  </si>
  <si>
    <t>Культура</t>
  </si>
  <si>
    <t>№ 
п\п</t>
  </si>
  <si>
    <t>ИТОГО:</t>
  </si>
  <si>
    <t xml:space="preserve">КУЛЬТУРА, КИНЕМАТОГРАФИЯ </t>
  </si>
  <si>
    <t>КУЛЬТУРА, КИНЕМАТОГРАФИЯ</t>
  </si>
  <si>
    <t>12</t>
  </si>
  <si>
    <t xml:space="preserve">Другие вопросы в области национальной экономики </t>
  </si>
  <si>
    <t>13</t>
  </si>
  <si>
    <t>Другие общегосударственные вопросы</t>
  </si>
  <si>
    <t xml:space="preserve">ФИЗИЧЕСКАЯ КУЛЬТУРА И СПОРТ </t>
  </si>
  <si>
    <t>Физическая культура</t>
  </si>
  <si>
    <t>11</t>
  </si>
  <si>
    <t xml:space="preserve">Культура </t>
  </si>
  <si>
    <t>02 0 00 00000</t>
  </si>
  <si>
    <t>03 0 00 00000</t>
  </si>
  <si>
    <t>04 0 00 00000</t>
  </si>
  <si>
    <t>05 0 00 00000</t>
  </si>
  <si>
    <t>06 0 00 00000</t>
  </si>
  <si>
    <t>08 0 00 00000</t>
  </si>
  <si>
    <t>10 0 00 00000</t>
  </si>
  <si>
    <t>11 0 00 00000</t>
  </si>
  <si>
    <t>КВСР</t>
  </si>
  <si>
    <t>902</t>
  </si>
  <si>
    <t>02 0 00 20140</t>
  </si>
  <si>
    <t>03 0 00 20040</t>
  </si>
  <si>
    <t>04 0 00 20100</t>
  </si>
  <si>
    <t>05 0 00 20160</t>
  </si>
  <si>
    <t>06 0 00 20190</t>
  </si>
  <si>
    <t>08 0 00 20200</t>
  </si>
  <si>
    <t>10 0 00 20210</t>
  </si>
  <si>
    <t>11 0 00 20220</t>
  </si>
  <si>
    <t>12 0 00 00000</t>
  </si>
  <si>
    <t>12 0 00 20230</t>
  </si>
  <si>
    <t>05</t>
  </si>
  <si>
    <t>Сельское хозяйство и рыболовство</t>
  </si>
  <si>
    <t>Общее образование</t>
  </si>
  <si>
    <t>2024г</t>
  </si>
  <si>
    <t xml:space="preserve">    </t>
  </si>
  <si>
    <t>2025г</t>
  </si>
  <si>
    <t xml:space="preserve">Муниципальная программа "Развитие и поддержка малого и среднего предпринимательства Серафимовичского муниципального района на 2023-2025 годы."                             </t>
  </si>
  <si>
    <t>Муниципальная программа "Развитие муниципальной службы в администрации Серафимовичского муниципального района" на 2023-2025 годы</t>
  </si>
  <si>
    <t>Муниципальная  программа "Противодействие коррупции в Серафимовичском муниципальном районе Волгоградской области на 2023-2025 годы"</t>
  </si>
  <si>
    <r>
      <rPr>
        <b/>
        <sz val="11"/>
        <rFont val="Times New Roman"/>
        <family val="1"/>
        <charset val="204"/>
      </rPr>
      <t xml:space="preserve"> Муниципальная программа "Развитие физической культуры и спорта в Серафимовичском муниципальном  районе на 2023-2025 годы"   </t>
    </r>
    <r>
      <rPr>
        <sz val="11"/>
        <rFont val="Times New Roman"/>
        <family val="1"/>
        <charset val="204"/>
      </rPr>
      <t xml:space="preserve">                         </t>
    </r>
  </si>
  <si>
    <t>Муниципальная  программа "Этносоциальное развитие населения и поддержка государственной службы казачьих обществ Серафимовичского муниципального района на 2023-2025гг."</t>
  </si>
  <si>
    <t xml:space="preserve">Муниципальная программа «Профилактика  правонарушений в Серафимовичском муниципальном  районе  Волгоградской области на 2023-2025г.г.»                                          </t>
  </si>
  <si>
    <t xml:space="preserve">Распределение бюджетных ассигнований 
на реализацию муниципальных программ 
на 2024-2026 годы </t>
  </si>
  <si>
    <t>2026г</t>
  </si>
  <si>
    <t>13 0 00 00000</t>
  </si>
  <si>
    <t>Дошкольное  образование</t>
  </si>
  <si>
    <t>Дополнительное образование детей</t>
  </si>
  <si>
    <t>Другие вопросы в области образования</t>
  </si>
  <si>
    <t xml:space="preserve">Муниципальная программа "По противодействию незаконному обороту наркотических средств и их прекурсоров и профилактике этого оборота на территории Серафимовичского муниципального района на 2024-2026гг."                             </t>
  </si>
  <si>
    <t>Мероприятия по муниципальной программа "Этносоциальное развитие населения и поддержка государственной службы казачьих обществ Серафимовичского муниципального района  на 2023-2025гг."</t>
  </si>
  <si>
    <t>Мероприятия по муниципальной  программе «Профилактика  правонарушений в Серафимовичском районе  Волгоградской области на 2023-2025г.г.»</t>
  </si>
  <si>
    <t xml:space="preserve">Мероприятия по муниципальной  программе "По противодействию незаконному обороту наркотических средств и их прекурсоров и профилактике этого оборота на территории Серафимовичского муниципального района на 2024-2026гг."   </t>
  </si>
  <si>
    <t xml:space="preserve"> Мероприятия по муниципальной  программе "Развитие и поддержка малого и среднего предпринимательства Серафимовичского муниципального района на 2023-2025годы."</t>
  </si>
  <si>
    <t xml:space="preserve">Мероприятия по муниципальной программе "Противодействие коррупции в Серафимовичском муниципальном районе Волгоградской области  на 2023-2025 годы."    </t>
  </si>
  <si>
    <t xml:space="preserve">Мероприятия по муниципальной программе "Развитие муниципальной службы в администрации Серафимовичского муниципального района" на 2023-2025годы. </t>
  </si>
  <si>
    <t>Мероприятия по муниципальной  программе "Развитие физической культуры и спорта в Серафимовичском муниципальном районе на 2023-2025 годы."</t>
  </si>
  <si>
    <t>Обеспечение деятельности казенных учреждений.БИБЛИОТЕКА</t>
  </si>
  <si>
    <t>11 0 00 00640</t>
  </si>
  <si>
    <t>11 0 00 00660</t>
  </si>
  <si>
    <t>11 0 00 00670</t>
  </si>
  <si>
    <t>Уплата налогов и сборов органами государственной власти и казенными учреждениями</t>
  </si>
  <si>
    <t>11 0 00 80140</t>
  </si>
  <si>
    <t>00</t>
  </si>
  <si>
    <t>Подпрограмма "Дошкольное образование"</t>
  </si>
  <si>
    <t>Обеспечение деятельности  казенных учреждений. ДЕТСКИЕ ДОШКОЛЬНЫЕ УЧРЕЖДЕНИЯ</t>
  </si>
  <si>
    <t>13 1 00 00000</t>
  </si>
  <si>
    <t>13 1 00 00600</t>
  </si>
  <si>
    <t>13 1 00 80140</t>
  </si>
  <si>
    <t>Субвенция на осуществление образовательного процесса по реализации образовательных программ дошкольного образования муниципальными  дошкольными образовательными организациями</t>
  </si>
  <si>
    <t>13 1 00 70350</t>
  </si>
  <si>
    <t>Субвенция на осуществление образовательного процесса по реализации образовательных программ дошкольного образования муниципальными   общеобразовательными организациями</t>
  </si>
  <si>
    <t>13 1 00 71490</t>
  </si>
  <si>
    <t>Подпрограмма "Общее образование"</t>
  </si>
  <si>
    <t>13 2 00 00000</t>
  </si>
  <si>
    <t>02</t>
  </si>
  <si>
    <t>13 2 03 L3040</t>
  </si>
  <si>
    <t>Субсидия из областного бюджета на реализацию проектов местных инициатив населения Волгоградской области</t>
  </si>
  <si>
    <t>13 2 01 S1770</t>
  </si>
  <si>
    <t>Софинансирование субсидии из областного бюджета на реализацию проектов местных инициатив населения Волгоградской области</t>
  </si>
  <si>
    <t>Обеспечение деятельности  казенных учреждений. ШКОЛЫ</t>
  </si>
  <si>
    <t>13 2 00 00610</t>
  </si>
  <si>
    <t>13 2 00 80140</t>
  </si>
  <si>
    <t>Субвенция на осуществление образовательного процесса по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</t>
  </si>
  <si>
    <t>13 2 00 70360</t>
  </si>
  <si>
    <t>13 2 00 73370</t>
  </si>
  <si>
    <t>Межбюджентные трансферты на обеспечение социальными гарантиями молодых специалистов, работающих в муниципальных учреждениях, расположенных в сельских поселениях и рабочих поселках</t>
  </si>
  <si>
    <t>13 2 00 70870</t>
  </si>
  <si>
    <t>Подпрограмма "Дополнительное образование"</t>
  </si>
  <si>
    <t>13 3 00 00000</t>
  </si>
  <si>
    <t>Обеспечение деятельности  казенных учреждений. ДОПОЛНИТЕЛЬНОЕ ОБРАЗОВАНИЕ</t>
  </si>
  <si>
    <t>13 3 00 00620</t>
  </si>
  <si>
    <t>Расходы на  обеспечение исполнения муниципального социального заказа на оказание муниципальных услуг в социальной сфере в соответствии с социальными сертификатами</t>
  </si>
  <si>
    <t>13 3 00 60090</t>
  </si>
  <si>
    <t>Субсидия бюджетам муниципальных образований для решения отдельных вопросов местного значения в сфере дополнительного образования детей в сфере управления БПЛА</t>
  </si>
  <si>
    <t>13 3 00 72620</t>
  </si>
  <si>
    <t>Софинансирование за счет средств районного бюджета субсидии бюджетам муниципальных образований для решения отдельных вопросов местного значения в сфере дополнительного образования детей в сфере управления БПЛА</t>
  </si>
  <si>
    <t>Субсидия бюджетам муниципальных образований для решения отдельных вопросов местного значения в сфере дополнительного образования детей способствующих финансовой грамотности</t>
  </si>
  <si>
    <t>13 3 00 S1170</t>
  </si>
  <si>
    <t>Софинансирование за счет средств бюджета Серафимовичского муниципального района на субсидию бюджетам муниципальных образований для решения отдельных вопросов местного значения в сфере дополнительного образования детей способствующих финансовой грамотности</t>
  </si>
  <si>
    <t>11 0 00 00650</t>
  </si>
  <si>
    <t>Профессиональная подготовка, переподготовка и повышение квалификации</t>
  </si>
  <si>
    <t>Подпрограмма "Другие вопросы в области образования"</t>
  </si>
  <si>
    <t>09</t>
  </si>
  <si>
    <t>13 4 00 00000</t>
  </si>
  <si>
    <t>Субсидия на организацию отдыха детей в каникулярный период в лагерях дневного пребывания на базе муниципальных образовательных организаций Волгоградской области</t>
  </si>
  <si>
    <t>13 4 00 S0390</t>
  </si>
  <si>
    <t>Софинансирование за счет средств бюджета Серафимовичского муниципального района субсидии на организацию отдыха детей в каникулярный период в лагерях дневного пребывания на базе муниципальных образовательных организаций Волгоградской области</t>
  </si>
  <si>
    <r>
      <rPr>
        <b/>
        <sz val="11"/>
        <rFont val="Times New Roman"/>
        <family val="1"/>
        <charset val="204"/>
      </rPr>
      <t xml:space="preserve"> Муниципальная программа "Развитие культуры и туризма в Серафимовичском муниципальном  районе"</t>
    </r>
    <r>
      <rPr>
        <sz val="11"/>
        <rFont val="Times New Roman"/>
        <family val="1"/>
        <charset val="204"/>
      </rPr>
      <t xml:space="preserve">                  </t>
    </r>
  </si>
  <si>
    <t>Муниципальная  программа Серафимовичского муниципального района "Развитие образования"</t>
  </si>
  <si>
    <t>Мероприятия по муниципальной программе "Развитие культуры и туризма в Серафимовичском муниципальном районе"</t>
  </si>
  <si>
    <t>Мероприятия по муниципальной программе"Развитие сельского хозяйства и регулирования рынков сельскохозяйственной продукции, сырья и продовольствия"</t>
  </si>
  <si>
    <t>Муниципальная  программа Серафимовичского муниципального района"Развитие сельского хозяйства и регулирования рынков сельскохозяйственной продукции, сырья и продовольствия"</t>
  </si>
  <si>
    <t>Субсидия на софинансирование расходных обязательств муниципальных районов Волгоградской облпсти, возникающих при реализации мероприятий по организации бесплатного горячего питания обучающихся, получающих начальное общее образование в  муниципальных образовательных организациях</t>
  </si>
  <si>
    <t>Софинансирование за счет средств районного бюджета субсидии на организацию бесплатного горячего питания обучающихся, получающих начальное общее образование в  муниципальных образовательных организациях</t>
  </si>
  <si>
    <t>Субсидия на обеспечение  бесплатным горячим питанием категорий  обучающихся по образовательным программам общего образования в муниципальных  образовательных организациях, определенных частью 2 статьи 46 Социального кодекса Волгоградской области от 31 декабря 2015г. №246-ОД</t>
  </si>
  <si>
    <t>Софинансирование из районного бюджета субсидии на обеспечение  бесплатным горячим питанием категорий  обучающихся по образовательным программам общего образования в муниципальных  образовательных организациях, определенных частью 2 статьи 46 Социального кодекса Волгоградской области от 31 декабря 2015г. №246-ОД</t>
  </si>
  <si>
    <t xml:space="preserve">Муниципальная программа "Улучшение качества питьевого водоснабжения Серафимовичского муниципального района Волгоградской области на 2024-2025 годы " </t>
  </si>
  <si>
    <t>Субсидия из областного бюджета бюджетам муниципальных образований Волгоградской области на обеспечение питьевым водоснабжением</t>
  </si>
  <si>
    <t>14 0 00 S1970</t>
  </si>
  <si>
    <t>Софинансирование из районного бюджета субсидии  на обеспечение питьевым водоснабжением</t>
  </si>
  <si>
    <t>14 0 00 00000</t>
  </si>
  <si>
    <t>Муниципальная программа "Комплексное развитие сельских территорий Серафимовичского муниципального района Волгоградской области "</t>
  </si>
  <si>
    <t>Субсидия из областного бюджета бюджетам муниципальных образований Волгоградской области на реализацию мероприятий по благоустройству сельских территорий</t>
  </si>
  <si>
    <t xml:space="preserve">Софинансирование из районного бюджета субсидиина реализацию мероприятий по благоустройству сельских территорий </t>
  </si>
  <si>
    <t>15 0 Э3 L5765</t>
  </si>
  <si>
    <t>15 0 00 00000</t>
  </si>
  <si>
    <t xml:space="preserve">Приложение № 4
к Решению  Думы Серафимовичского муниципального района №___  от _____2024 года "О внесении изменений в решение Думы Серафимовичского муниципального района  от 07.12.2023 года № 63 "О районном бюджете на 2024 год и на плановый период 2025 и 2026 годов" </t>
  </si>
  <si>
    <t>Обеспечение деятельности казенных учреждений. СЕРАФИМОВИЧСКИЙ РАЙОННЫЙ ЦЕНТР КУЛЬТУРЫ, в том числе:</t>
  </si>
  <si>
    <t>11 0 00 71150</t>
  </si>
  <si>
    <t>Обеспечение деятельности  казенных учреждений дополнительного образования ДШИ,в том числе:</t>
  </si>
  <si>
    <t>Субсидия на обеспечение сбалансированности местных бюджетов</t>
  </si>
  <si>
    <t>13 1 00 71150</t>
  </si>
  <si>
    <t>Субсидия на реализацию мероприятий по по модернизации школьных систем образования проведение работ по капитальному ремонту зданий (обособленных помещений) государственных имуниципальных общеобразовательных организаций</t>
  </si>
  <si>
    <t>Субсидия на реализацию мероприятий по по модернизации школьных систем образования оснащение отремонтированных зданий (обособленных помещений) государственных и муниципальных общеобразовательных организаций средствами обучения и воспитания</t>
  </si>
  <si>
    <t>13 2 00 71150</t>
  </si>
  <si>
    <t>Иные межбюджетные трансферты на обеспечение выплат ежемесячного вознаграждения за классное руководство педагогическим работникам муниципальных общеобразовательных организаций Волгоградской области</t>
  </si>
  <si>
    <t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Волгоградской области</t>
  </si>
  <si>
    <t>13 4 ЕВ 51790</t>
  </si>
  <si>
    <t>927</t>
  </si>
  <si>
    <t>Обеспечение деятельности казенных учреждений. МУЗЕЙ</t>
  </si>
  <si>
    <t>Обеспечение деятельности казенных учреждений. СЕРАФИМОВИЧСКИЙ РАЙОННЫЙ ЦЕНТР КУЛЬТУРЫ</t>
  </si>
  <si>
    <t>Обеспечение деятельности  казенных учреждений дополнительного образования ДШИ</t>
  </si>
  <si>
    <t xml:space="preserve">ЖИЛИЩНО-КОММУНАЛЬНОЕ ХОЗЯЙСТВО </t>
  </si>
  <si>
    <t>Коммунальное хозяйство</t>
  </si>
  <si>
    <t>Благоустройство</t>
  </si>
  <si>
    <t>13 2 Э1 L7501</t>
  </si>
  <si>
    <t>13 2 Э1 L7502</t>
  </si>
  <si>
    <t>Субсидия на приобретение и замену оконных блоков и выполнение необходимых для этого работ в зданиях муниципальных образовательных организаций Волгоградской области</t>
  </si>
  <si>
    <t>13.2.Я1.S0980</t>
  </si>
  <si>
    <t>Субсидия на благоустройство площадок для проведения праздничных линеек и других мероприятий в муниципальных общеобразовательных организациях Волгоградской области</t>
  </si>
  <si>
    <t>13.2.Я1.S1890</t>
  </si>
  <si>
    <t>Резервный фонд Администрации Волгоградской области</t>
  </si>
  <si>
    <t>13 1 00 80670</t>
  </si>
  <si>
    <t>13 2 Я1 L3030</t>
  </si>
  <si>
    <t xml:space="preserve">Приложение № 6
к  Решению  Думы Серафимовичского муниципального района от 07.12.2023 года № 63 "О районном бюджете на 2024 год и на плановый период 2025 и 2026 годов" 
</t>
  </si>
  <si>
    <t>13 4 Я1 L0501</t>
  </si>
  <si>
    <t>Иные межбюджетные трансферты на ежемесячное денежное вознаграждение советникам директоров по воспитанию и взаимодействию с детскими общественными объединениями (государственных и муниципальных общеобразовательных организаций субъектов Российской Федераци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</si>
</sst>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0000"/>
  </numFmts>
  <fonts count="14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6" fillId="0" borderId="0" xfId="0" applyFont="1"/>
    <xf numFmtId="0" fontId="1" fillId="0" borderId="0" xfId="0" applyFont="1" applyAlignment="1">
      <alignment vertical="top" wrapText="1"/>
    </xf>
    <xf numFmtId="0" fontId="8" fillId="0" borderId="0" xfId="0" applyFont="1" applyFill="1"/>
    <xf numFmtId="0" fontId="0" fillId="0" borderId="0" xfId="0" applyFill="1"/>
    <xf numFmtId="0" fontId="6" fillId="0" borderId="0" xfId="0" applyFont="1" applyFill="1"/>
    <xf numFmtId="0" fontId="3" fillId="0" borderId="1" xfId="0" applyFont="1" applyFill="1" applyBorder="1" applyAlignment="1">
      <alignment wrapText="1"/>
    </xf>
    <xf numFmtId="0" fontId="5" fillId="0" borderId="1" xfId="0" applyFont="1" applyBorder="1" applyAlignment="1">
      <alignment vertical="top"/>
    </xf>
    <xf numFmtId="0" fontId="5" fillId="0" borderId="1" xfId="0" applyFont="1" applyBorder="1"/>
    <xf numFmtId="0" fontId="7" fillId="0" borderId="1" xfId="0" applyFont="1" applyBorder="1"/>
    <xf numFmtId="0" fontId="3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/>
    </xf>
    <xf numFmtId="49" fontId="5" fillId="2" borderId="1" xfId="0" applyNumberFormat="1" applyFont="1" applyFill="1" applyBorder="1" applyAlignment="1">
      <alignment horizontal="left" wrapText="1"/>
    </xf>
    <xf numFmtId="164" fontId="3" fillId="2" borderId="1" xfId="0" applyNumberFormat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164" fontId="5" fillId="2" borderId="1" xfId="0" applyNumberFormat="1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5" fillId="2" borderId="1" xfId="0" applyNumberFormat="1" applyFont="1" applyFill="1" applyBorder="1" applyAlignment="1">
      <alignment horizontal="left" wrapText="1"/>
    </xf>
    <xf numFmtId="164" fontId="7" fillId="2" borderId="1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left" wrapText="1"/>
    </xf>
    <xf numFmtId="164" fontId="12" fillId="2" borderId="1" xfId="0" applyNumberFormat="1" applyFont="1" applyFill="1" applyBorder="1" applyAlignment="1">
      <alignment horizontal="left" wrapText="1"/>
    </xf>
    <xf numFmtId="49" fontId="12" fillId="2" borderId="1" xfId="0" applyNumberFormat="1" applyFont="1" applyFill="1" applyBorder="1" applyAlignment="1">
      <alignment horizontal="left" wrapText="1"/>
    </xf>
    <xf numFmtId="0" fontId="12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left"/>
    </xf>
    <xf numFmtId="49" fontId="5" fillId="2" borderId="1" xfId="0" applyNumberFormat="1" applyFont="1" applyFill="1" applyBorder="1" applyAlignment="1">
      <alignment horizontal="left" vertical="top"/>
    </xf>
    <xf numFmtId="165" fontId="3" fillId="2" borderId="1" xfId="0" applyNumberFormat="1" applyFont="1" applyFill="1" applyBorder="1" applyAlignment="1">
      <alignment horizontal="left"/>
    </xf>
    <xf numFmtId="165" fontId="5" fillId="2" borderId="1" xfId="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165" fontId="3" fillId="0" borderId="1" xfId="0" applyNumberFormat="1" applyFont="1" applyFill="1" applyBorder="1" applyAlignment="1">
      <alignment horizontal="left"/>
    </xf>
    <xf numFmtId="165" fontId="5" fillId="2" borderId="1" xfId="0" applyNumberFormat="1" applyFont="1" applyFill="1" applyBorder="1" applyAlignment="1">
      <alignment horizontal="left" wrapText="1"/>
    </xf>
    <xf numFmtId="165" fontId="7" fillId="2" borderId="1" xfId="0" applyNumberFormat="1" applyFont="1" applyFill="1" applyBorder="1" applyAlignment="1">
      <alignment horizontal="left" wrapText="1"/>
    </xf>
    <xf numFmtId="165" fontId="12" fillId="2" borderId="1" xfId="0" applyNumberFormat="1" applyFont="1" applyFill="1" applyBorder="1" applyAlignment="1">
      <alignment horizontal="left" wrapText="1"/>
    </xf>
    <xf numFmtId="49" fontId="5" fillId="2" borderId="1" xfId="0" applyNumberFormat="1" applyFont="1" applyFill="1" applyBorder="1" applyAlignment="1" applyProtection="1">
      <alignment horizontal="left" wrapText="1"/>
    </xf>
    <xf numFmtId="49" fontId="7" fillId="2" borderId="1" xfId="0" applyNumberFormat="1" applyFont="1" applyFill="1" applyBorder="1" applyAlignment="1" applyProtection="1">
      <alignment horizontal="left" wrapText="1"/>
    </xf>
    <xf numFmtId="49" fontId="3" fillId="2" borderId="1" xfId="0" applyNumberFormat="1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/>
    </xf>
    <xf numFmtId="49" fontId="12" fillId="2" borderId="1" xfId="0" applyNumberFormat="1" applyFont="1" applyFill="1" applyBorder="1" applyAlignment="1">
      <alignment horizontal="left"/>
    </xf>
    <xf numFmtId="165" fontId="12" fillId="2" borderId="1" xfId="0" applyNumberFormat="1" applyFont="1" applyFill="1" applyBorder="1" applyAlignment="1">
      <alignment horizontal="left"/>
    </xf>
    <xf numFmtId="165" fontId="3" fillId="2" borderId="1" xfId="0" applyNumberFormat="1" applyFont="1" applyFill="1" applyBorder="1" applyAlignment="1">
      <alignment horizontal="left" wrapText="1"/>
    </xf>
    <xf numFmtId="49" fontId="9" fillId="2" borderId="1" xfId="0" applyNumberFormat="1" applyFont="1" applyFill="1" applyBorder="1" applyAlignment="1" applyProtection="1">
      <alignment horizontal="left" wrapText="1"/>
    </xf>
    <xf numFmtId="0" fontId="9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left" wrapText="1"/>
    </xf>
    <xf numFmtId="49" fontId="11" fillId="2" borderId="1" xfId="0" applyNumberFormat="1" applyFont="1" applyFill="1" applyBorder="1" applyAlignment="1">
      <alignment horizontal="left" wrapText="1"/>
    </xf>
    <xf numFmtId="0" fontId="13" fillId="2" borderId="1" xfId="0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left" vertical="top" wrapText="1"/>
    </xf>
    <xf numFmtId="164" fontId="5" fillId="2" borderId="2" xfId="0" applyNumberFormat="1" applyFont="1" applyFill="1" applyBorder="1" applyAlignment="1">
      <alignment horizontal="left" wrapText="1"/>
    </xf>
    <xf numFmtId="0" fontId="9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1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2"/>
  <sheetViews>
    <sheetView tabSelected="1" topLeftCell="A52" workbookViewId="0">
      <selection activeCell="G61" sqref="G61"/>
    </sheetView>
  </sheetViews>
  <sheetFormatPr defaultRowHeight="15"/>
  <cols>
    <col min="1" max="1" width="5.85546875" customWidth="1"/>
    <col min="2" max="2" width="36.85546875" customWidth="1"/>
    <col min="3" max="3" width="15.5703125" customWidth="1"/>
    <col min="4" max="4" width="4.42578125" customWidth="1"/>
    <col min="5" max="6" width="4.5703125" customWidth="1"/>
    <col min="7" max="7" width="15.42578125" customWidth="1"/>
    <col min="8" max="8" width="15.28515625" customWidth="1"/>
    <col min="9" max="9" width="15.7109375" customWidth="1"/>
  </cols>
  <sheetData>
    <row r="1" spans="1:11" ht="95.25" hidden="1" customHeight="1">
      <c r="G1" s="60"/>
      <c r="H1" s="61"/>
      <c r="I1" s="61"/>
    </row>
    <row r="2" spans="1:11" ht="95.25" customHeight="1">
      <c r="G2" s="67" t="s">
        <v>145</v>
      </c>
      <c r="H2" s="67"/>
      <c r="I2" s="67"/>
    </row>
    <row r="3" spans="1:11" ht="77.25" customHeight="1">
      <c r="B3" s="1"/>
      <c r="C3" s="7"/>
      <c r="D3" s="7"/>
      <c r="E3" s="7"/>
      <c r="F3" s="7"/>
      <c r="G3" s="65" t="s">
        <v>173</v>
      </c>
      <c r="H3" s="65"/>
      <c r="I3" s="65"/>
    </row>
    <row r="4" spans="1:11" ht="1.5" hidden="1" customHeight="1">
      <c r="B4" s="1"/>
      <c r="C4" s="1"/>
      <c r="D4" s="1"/>
      <c r="E4" s="1"/>
      <c r="F4" s="1"/>
      <c r="G4" s="1"/>
      <c r="H4" s="1"/>
    </row>
    <row r="5" spans="1:11" ht="16.5" hidden="1">
      <c r="B5" s="62"/>
      <c r="C5" s="63"/>
      <c r="D5" s="63"/>
      <c r="E5" s="63"/>
      <c r="F5" s="63"/>
      <c r="G5" s="63"/>
      <c r="H5" s="1"/>
    </row>
    <row r="6" spans="1:11" ht="63.75" customHeight="1">
      <c r="B6" s="64" t="s">
        <v>61</v>
      </c>
      <c r="C6" s="64"/>
      <c r="D6" s="64"/>
      <c r="E6" s="64"/>
      <c r="F6" s="64"/>
      <c r="G6" s="64"/>
      <c r="H6" s="64"/>
      <c r="I6" s="64"/>
    </row>
    <row r="7" spans="1:11" ht="16.5">
      <c r="B7" s="64"/>
      <c r="C7" s="64"/>
      <c r="D7" s="64"/>
      <c r="E7" s="64"/>
      <c r="F7" s="64"/>
      <c r="G7" s="64"/>
      <c r="H7" s="1"/>
    </row>
    <row r="8" spans="1:11" ht="18" customHeight="1">
      <c r="B8" s="1"/>
      <c r="C8" s="1"/>
      <c r="D8" s="1"/>
      <c r="E8" s="1"/>
      <c r="F8" s="1"/>
      <c r="G8" s="1"/>
      <c r="H8" s="1"/>
    </row>
    <row r="9" spans="1:11" ht="102.75" customHeight="1">
      <c r="A9" s="3" t="s">
        <v>17</v>
      </c>
      <c r="B9" s="4" t="s">
        <v>0</v>
      </c>
      <c r="C9" s="5" t="s">
        <v>1</v>
      </c>
      <c r="D9" s="5" t="s">
        <v>2</v>
      </c>
      <c r="E9" s="5" t="s">
        <v>3</v>
      </c>
      <c r="F9" s="5" t="s">
        <v>37</v>
      </c>
      <c r="G9" s="2" t="s">
        <v>52</v>
      </c>
      <c r="H9" s="2" t="s">
        <v>54</v>
      </c>
      <c r="I9" s="2" t="s">
        <v>62</v>
      </c>
    </row>
    <row r="10" spans="1:11" ht="108.75" customHeight="1">
      <c r="A10" s="66">
        <v>1</v>
      </c>
      <c r="B10" s="15" t="s">
        <v>59</v>
      </c>
      <c r="C10" s="32" t="s">
        <v>29</v>
      </c>
      <c r="D10" s="43"/>
      <c r="E10" s="43"/>
      <c r="F10" s="43"/>
      <c r="G10" s="34">
        <f t="shared" ref="G10:I12" si="0">G11</f>
        <v>358.88785999999999</v>
      </c>
      <c r="H10" s="34">
        <f t="shared" si="0"/>
        <v>300</v>
      </c>
      <c r="I10" s="34">
        <f t="shared" si="0"/>
        <v>0</v>
      </c>
      <c r="J10" s="8"/>
      <c r="K10" s="9"/>
    </row>
    <row r="11" spans="1:11" ht="15.75" customHeight="1">
      <c r="A11" s="66"/>
      <c r="B11" s="16" t="s">
        <v>19</v>
      </c>
      <c r="C11" s="19"/>
      <c r="D11" s="19" t="s">
        <v>5</v>
      </c>
      <c r="E11" s="19" t="s">
        <v>81</v>
      </c>
      <c r="F11" s="19"/>
      <c r="G11" s="35">
        <f t="shared" si="0"/>
        <v>358.88785999999999</v>
      </c>
      <c r="H11" s="35">
        <f t="shared" si="0"/>
        <v>300</v>
      </c>
      <c r="I11" s="35">
        <f t="shared" si="0"/>
        <v>0</v>
      </c>
      <c r="J11" s="8"/>
      <c r="K11" s="9"/>
    </row>
    <row r="12" spans="1:11" ht="16.5" customHeight="1">
      <c r="A12" s="66"/>
      <c r="B12" s="18" t="s">
        <v>28</v>
      </c>
      <c r="C12" s="19"/>
      <c r="D12" s="19" t="s">
        <v>5</v>
      </c>
      <c r="E12" s="19" t="s">
        <v>10</v>
      </c>
      <c r="F12" s="19"/>
      <c r="G12" s="35">
        <f>G13</f>
        <v>358.88785999999999</v>
      </c>
      <c r="H12" s="35">
        <f t="shared" si="0"/>
        <v>300</v>
      </c>
      <c r="I12" s="35">
        <f t="shared" si="0"/>
        <v>0</v>
      </c>
      <c r="J12" s="8"/>
      <c r="K12" s="9"/>
    </row>
    <row r="13" spans="1:11" ht="109.5" customHeight="1">
      <c r="A13" s="52"/>
      <c r="B13" s="18" t="s">
        <v>68</v>
      </c>
      <c r="C13" s="19" t="s">
        <v>39</v>
      </c>
      <c r="D13" s="19" t="s">
        <v>5</v>
      </c>
      <c r="E13" s="19" t="s">
        <v>10</v>
      </c>
      <c r="F13" s="19" t="s">
        <v>38</v>
      </c>
      <c r="G13" s="35">
        <v>358.88785999999999</v>
      </c>
      <c r="H13" s="35">
        <v>300</v>
      </c>
      <c r="I13" s="35">
        <v>0</v>
      </c>
      <c r="J13" s="8"/>
      <c r="K13" s="9"/>
    </row>
    <row r="14" spans="1:11" ht="72" customHeight="1">
      <c r="A14" s="66">
        <v>2</v>
      </c>
      <c r="B14" s="15" t="s">
        <v>60</v>
      </c>
      <c r="C14" s="32" t="s">
        <v>30</v>
      </c>
      <c r="D14" s="19"/>
      <c r="E14" s="19"/>
      <c r="F14" s="19"/>
      <c r="G14" s="34">
        <f t="shared" ref="G14:I16" si="1">G15</f>
        <v>100</v>
      </c>
      <c r="H14" s="34">
        <f t="shared" si="1"/>
        <v>100</v>
      </c>
      <c r="I14" s="34">
        <f t="shared" si="1"/>
        <v>0</v>
      </c>
      <c r="J14" s="8"/>
      <c r="K14" s="9"/>
    </row>
    <row r="15" spans="1:11" ht="44.25" customHeight="1">
      <c r="A15" s="66"/>
      <c r="B15" s="16" t="s">
        <v>6</v>
      </c>
      <c r="C15" s="19"/>
      <c r="D15" s="19" t="s">
        <v>4</v>
      </c>
      <c r="E15" s="19" t="s">
        <v>81</v>
      </c>
      <c r="F15" s="19"/>
      <c r="G15" s="35">
        <f t="shared" si="1"/>
        <v>100</v>
      </c>
      <c r="H15" s="35">
        <f t="shared" si="1"/>
        <v>100</v>
      </c>
      <c r="I15" s="35">
        <f t="shared" si="1"/>
        <v>0</v>
      </c>
      <c r="J15" s="8"/>
      <c r="K15" s="9"/>
    </row>
    <row r="16" spans="1:11" ht="46.5" customHeight="1">
      <c r="A16" s="66"/>
      <c r="B16" s="16" t="s">
        <v>15</v>
      </c>
      <c r="C16" s="19"/>
      <c r="D16" s="19" t="s">
        <v>4</v>
      </c>
      <c r="E16" s="19" t="s">
        <v>14</v>
      </c>
      <c r="F16" s="19"/>
      <c r="G16" s="35">
        <f>G17</f>
        <v>100</v>
      </c>
      <c r="H16" s="35">
        <f t="shared" si="1"/>
        <v>100</v>
      </c>
      <c r="I16" s="35">
        <f t="shared" si="1"/>
        <v>0</v>
      </c>
      <c r="J16" s="8"/>
      <c r="K16" s="9"/>
    </row>
    <row r="17" spans="1:11" ht="77.25" customHeight="1">
      <c r="A17" s="52"/>
      <c r="B17" s="16" t="s">
        <v>69</v>
      </c>
      <c r="C17" s="19" t="s">
        <v>40</v>
      </c>
      <c r="D17" s="19" t="s">
        <v>4</v>
      </c>
      <c r="E17" s="19" t="s">
        <v>14</v>
      </c>
      <c r="F17" s="19" t="s">
        <v>38</v>
      </c>
      <c r="G17" s="35">
        <v>100</v>
      </c>
      <c r="H17" s="35">
        <v>100</v>
      </c>
      <c r="I17" s="35">
        <v>0</v>
      </c>
      <c r="J17" s="8"/>
      <c r="K17" s="9"/>
    </row>
    <row r="18" spans="1:11" ht="122.25" customHeight="1">
      <c r="A18" s="66">
        <v>3</v>
      </c>
      <c r="B18" s="15" t="s">
        <v>67</v>
      </c>
      <c r="C18" s="32" t="s">
        <v>31</v>
      </c>
      <c r="D18" s="33"/>
      <c r="E18" s="33"/>
      <c r="F18" s="33"/>
      <c r="G18" s="34">
        <f>G19+G22</f>
        <v>30</v>
      </c>
      <c r="H18" s="34">
        <f>H19+H22</f>
        <v>30</v>
      </c>
      <c r="I18" s="34">
        <f>I19+I22</f>
        <v>30</v>
      </c>
      <c r="J18" s="8"/>
      <c r="K18" s="9"/>
    </row>
    <row r="19" spans="1:11">
      <c r="A19" s="66"/>
      <c r="B19" s="16" t="s">
        <v>7</v>
      </c>
      <c r="C19" s="19"/>
      <c r="D19" s="19" t="s">
        <v>8</v>
      </c>
      <c r="E19" s="19" t="s">
        <v>81</v>
      </c>
      <c r="F19" s="19"/>
      <c r="G19" s="35">
        <f>G20</f>
        <v>15</v>
      </c>
      <c r="H19" s="35">
        <f>H20</f>
        <v>15</v>
      </c>
      <c r="I19" s="35">
        <f>I20</f>
        <v>15</v>
      </c>
      <c r="J19" s="8"/>
      <c r="K19" s="9"/>
    </row>
    <row r="20" spans="1:11" ht="27" customHeight="1">
      <c r="A20" s="66"/>
      <c r="B20" s="16" t="s">
        <v>9</v>
      </c>
      <c r="C20" s="19"/>
      <c r="D20" s="19" t="s">
        <v>8</v>
      </c>
      <c r="E20" s="19" t="s">
        <v>8</v>
      </c>
      <c r="F20" s="19"/>
      <c r="G20" s="35">
        <f>G21</f>
        <v>15</v>
      </c>
      <c r="H20" s="35">
        <f t="shared" ref="H20:I20" si="2">H21</f>
        <v>15</v>
      </c>
      <c r="I20" s="35">
        <f t="shared" si="2"/>
        <v>15</v>
      </c>
      <c r="J20" s="8"/>
      <c r="K20" s="9"/>
    </row>
    <row r="21" spans="1:11" ht="110.25" customHeight="1">
      <c r="A21" s="66"/>
      <c r="B21" s="16" t="s">
        <v>70</v>
      </c>
      <c r="C21" s="19" t="s">
        <v>41</v>
      </c>
      <c r="D21" s="19" t="s">
        <v>8</v>
      </c>
      <c r="E21" s="19" t="s">
        <v>8</v>
      </c>
      <c r="F21" s="19" t="s">
        <v>38</v>
      </c>
      <c r="G21" s="35">
        <v>15</v>
      </c>
      <c r="H21" s="35">
        <v>15</v>
      </c>
      <c r="I21" s="35">
        <v>15</v>
      </c>
      <c r="J21" s="8"/>
      <c r="K21" s="9"/>
    </row>
    <row r="22" spans="1:11" ht="14.25" customHeight="1">
      <c r="A22" s="66"/>
      <c r="B22" s="16" t="s">
        <v>19</v>
      </c>
      <c r="C22" s="19"/>
      <c r="D22" s="19" t="s">
        <v>5</v>
      </c>
      <c r="E22" s="19" t="s">
        <v>81</v>
      </c>
      <c r="F22" s="19"/>
      <c r="G22" s="35">
        <f>G23</f>
        <v>15</v>
      </c>
      <c r="H22" s="35">
        <f>H23</f>
        <v>15</v>
      </c>
      <c r="I22" s="35">
        <f>I23</f>
        <v>15</v>
      </c>
      <c r="J22" s="8"/>
      <c r="K22" s="9"/>
    </row>
    <row r="23" spans="1:11" ht="14.25" customHeight="1">
      <c r="A23" s="66"/>
      <c r="B23" s="18" t="s">
        <v>28</v>
      </c>
      <c r="C23" s="19"/>
      <c r="D23" s="19" t="s">
        <v>5</v>
      </c>
      <c r="E23" s="19" t="s">
        <v>10</v>
      </c>
      <c r="F23" s="19"/>
      <c r="G23" s="35">
        <f>G24</f>
        <v>15</v>
      </c>
      <c r="H23" s="35">
        <f t="shared" ref="H23:I23" si="3">H24</f>
        <v>15</v>
      </c>
      <c r="I23" s="35">
        <f t="shared" si="3"/>
        <v>15</v>
      </c>
      <c r="J23" s="8"/>
      <c r="K23" s="9"/>
    </row>
    <row r="24" spans="1:11" ht="116.25" customHeight="1">
      <c r="A24" s="52"/>
      <c r="B24" s="18" t="s">
        <v>70</v>
      </c>
      <c r="C24" s="19" t="s">
        <v>41</v>
      </c>
      <c r="D24" s="19" t="s">
        <v>5</v>
      </c>
      <c r="E24" s="19" t="s">
        <v>10</v>
      </c>
      <c r="F24" s="19" t="s">
        <v>38</v>
      </c>
      <c r="G24" s="35">
        <v>15</v>
      </c>
      <c r="H24" s="35">
        <v>15</v>
      </c>
      <c r="I24" s="35">
        <v>15</v>
      </c>
      <c r="J24" s="8"/>
      <c r="K24" s="9"/>
    </row>
    <row r="25" spans="1:11" ht="87.75" customHeight="1">
      <c r="A25" s="66">
        <v>4</v>
      </c>
      <c r="B25" s="15" t="s">
        <v>55</v>
      </c>
      <c r="C25" s="32" t="s">
        <v>32</v>
      </c>
      <c r="D25" s="33"/>
      <c r="E25" s="33"/>
      <c r="F25" s="33"/>
      <c r="G25" s="34">
        <f t="shared" ref="G25:I27" si="4">G26</f>
        <v>50</v>
      </c>
      <c r="H25" s="34">
        <f t="shared" si="4"/>
        <v>50</v>
      </c>
      <c r="I25" s="34">
        <f t="shared" si="4"/>
        <v>0</v>
      </c>
      <c r="J25" s="8"/>
      <c r="K25" s="9"/>
    </row>
    <row r="26" spans="1:11" ht="15.75" customHeight="1">
      <c r="A26" s="66"/>
      <c r="B26" s="16" t="s">
        <v>13</v>
      </c>
      <c r="C26" s="19"/>
      <c r="D26" s="19" t="s">
        <v>12</v>
      </c>
      <c r="E26" s="19" t="s">
        <v>81</v>
      </c>
      <c r="F26" s="19"/>
      <c r="G26" s="35">
        <f t="shared" si="4"/>
        <v>50</v>
      </c>
      <c r="H26" s="35">
        <f t="shared" si="4"/>
        <v>50</v>
      </c>
      <c r="I26" s="35">
        <f t="shared" si="4"/>
        <v>0</v>
      </c>
      <c r="J26" s="8"/>
      <c r="K26" s="9"/>
    </row>
    <row r="27" spans="1:11" ht="30.75" customHeight="1">
      <c r="A27" s="66"/>
      <c r="B27" s="16" t="s">
        <v>22</v>
      </c>
      <c r="C27" s="19"/>
      <c r="D27" s="19" t="s">
        <v>12</v>
      </c>
      <c r="E27" s="19" t="s">
        <v>21</v>
      </c>
      <c r="F27" s="19"/>
      <c r="G27" s="35">
        <f>G28</f>
        <v>50</v>
      </c>
      <c r="H27" s="35">
        <f t="shared" si="4"/>
        <v>50</v>
      </c>
      <c r="I27" s="35">
        <f t="shared" si="4"/>
        <v>0</v>
      </c>
      <c r="J27" s="8"/>
      <c r="K27" s="9"/>
    </row>
    <row r="28" spans="1:11" ht="97.5" customHeight="1">
      <c r="A28" s="52"/>
      <c r="B28" s="16" t="s">
        <v>71</v>
      </c>
      <c r="C28" s="19" t="s">
        <v>42</v>
      </c>
      <c r="D28" s="19" t="s">
        <v>12</v>
      </c>
      <c r="E28" s="19" t="s">
        <v>21</v>
      </c>
      <c r="F28" s="19" t="s">
        <v>38</v>
      </c>
      <c r="G28" s="35">
        <v>50</v>
      </c>
      <c r="H28" s="35">
        <v>50</v>
      </c>
      <c r="I28" s="35">
        <v>0</v>
      </c>
      <c r="J28" s="8"/>
      <c r="K28" s="9"/>
    </row>
    <row r="29" spans="1:11" s="6" customFormat="1" ht="74.25" customHeight="1">
      <c r="A29" s="66">
        <v>5</v>
      </c>
      <c r="B29" s="15" t="s">
        <v>57</v>
      </c>
      <c r="C29" s="32" t="s">
        <v>33</v>
      </c>
      <c r="D29" s="33"/>
      <c r="E29" s="33"/>
      <c r="F29" s="33"/>
      <c r="G29" s="34">
        <f t="shared" ref="G29:I30" si="5">G30</f>
        <v>10</v>
      </c>
      <c r="H29" s="34">
        <f t="shared" si="5"/>
        <v>10</v>
      </c>
      <c r="I29" s="34">
        <f t="shared" si="5"/>
        <v>0</v>
      </c>
      <c r="J29" s="8"/>
      <c r="K29" s="10"/>
    </row>
    <row r="30" spans="1:11" s="6" customFormat="1" ht="33.75" customHeight="1">
      <c r="A30" s="66"/>
      <c r="B30" s="16" t="s">
        <v>11</v>
      </c>
      <c r="C30" s="19"/>
      <c r="D30" s="19" t="s">
        <v>10</v>
      </c>
      <c r="E30" s="19" t="s">
        <v>81</v>
      </c>
      <c r="F30" s="19"/>
      <c r="G30" s="35">
        <f t="shared" si="5"/>
        <v>10</v>
      </c>
      <c r="H30" s="35">
        <f t="shared" si="5"/>
        <v>10</v>
      </c>
      <c r="I30" s="35">
        <f t="shared" si="5"/>
        <v>0</v>
      </c>
      <c r="J30" s="8"/>
      <c r="K30" s="10"/>
    </row>
    <row r="31" spans="1:11" s="6" customFormat="1" ht="21.75" customHeight="1">
      <c r="A31" s="66"/>
      <c r="B31" s="16" t="s">
        <v>24</v>
      </c>
      <c r="C31" s="19"/>
      <c r="D31" s="19" t="s">
        <v>10</v>
      </c>
      <c r="E31" s="19" t="s">
        <v>23</v>
      </c>
      <c r="F31" s="19"/>
      <c r="G31" s="35">
        <f>G40</f>
        <v>10</v>
      </c>
      <c r="H31" s="35">
        <f t="shared" ref="H31:I31" si="6">H40</f>
        <v>10</v>
      </c>
      <c r="I31" s="35">
        <f t="shared" si="6"/>
        <v>0</v>
      </c>
      <c r="J31" s="8"/>
      <c r="K31" s="10"/>
    </row>
    <row r="32" spans="1:11" ht="1.5" hidden="1" customHeight="1">
      <c r="A32" s="12"/>
      <c r="B32" s="15"/>
      <c r="C32" s="32"/>
      <c r="D32" s="33"/>
      <c r="E32" s="33"/>
      <c r="F32" s="33"/>
      <c r="G32" s="34"/>
      <c r="H32" s="34"/>
      <c r="I32" s="34"/>
      <c r="J32" s="8"/>
      <c r="K32" s="9"/>
    </row>
    <row r="33" spans="1:11" hidden="1">
      <c r="A33" s="13"/>
      <c r="B33" s="16"/>
      <c r="C33" s="19"/>
      <c r="D33" s="19"/>
      <c r="E33" s="19"/>
      <c r="F33" s="19"/>
      <c r="G33" s="35"/>
      <c r="H33" s="35"/>
      <c r="I33" s="35"/>
      <c r="J33" s="8"/>
      <c r="K33" s="9"/>
    </row>
    <row r="34" spans="1:11" hidden="1">
      <c r="A34" s="13"/>
      <c r="B34" s="16"/>
      <c r="C34" s="19"/>
      <c r="D34" s="19"/>
      <c r="E34" s="19"/>
      <c r="F34" s="19"/>
      <c r="G34" s="35"/>
      <c r="H34" s="35"/>
      <c r="I34" s="35"/>
      <c r="J34" s="8"/>
      <c r="K34" s="9"/>
    </row>
    <row r="35" spans="1:11" hidden="1">
      <c r="A35" s="13"/>
      <c r="B35" s="16"/>
      <c r="C35" s="19"/>
      <c r="D35" s="19"/>
      <c r="E35" s="19"/>
      <c r="F35" s="19"/>
      <c r="G35" s="35"/>
      <c r="H35" s="35"/>
      <c r="I35" s="35"/>
      <c r="J35" s="8"/>
      <c r="K35" s="9"/>
    </row>
    <row r="36" spans="1:11" hidden="1">
      <c r="A36" s="13"/>
      <c r="B36" s="16"/>
      <c r="C36" s="19"/>
      <c r="D36" s="20"/>
      <c r="E36" s="20"/>
      <c r="F36" s="20"/>
      <c r="G36" s="35"/>
      <c r="H36" s="35"/>
      <c r="I36" s="35"/>
      <c r="J36" s="8"/>
      <c r="K36" s="9"/>
    </row>
    <row r="37" spans="1:11" hidden="1">
      <c r="A37" s="13"/>
      <c r="B37" s="16"/>
      <c r="C37" s="19"/>
      <c r="D37" s="19"/>
      <c r="E37" s="19"/>
      <c r="F37" s="19"/>
      <c r="G37" s="35"/>
      <c r="H37" s="35"/>
      <c r="I37" s="35"/>
      <c r="J37" s="8"/>
      <c r="K37" s="9"/>
    </row>
    <row r="38" spans="1:11" hidden="1">
      <c r="A38" s="13"/>
      <c r="B38" s="17"/>
      <c r="C38" s="19"/>
      <c r="D38" s="19"/>
      <c r="E38" s="19"/>
      <c r="F38" s="19"/>
      <c r="G38" s="35"/>
      <c r="H38" s="35"/>
      <c r="I38" s="35"/>
      <c r="J38" s="8"/>
      <c r="K38" s="9"/>
    </row>
    <row r="39" spans="1:11" hidden="1">
      <c r="A39" s="13"/>
      <c r="B39" s="17"/>
      <c r="C39" s="19"/>
      <c r="D39" s="19"/>
      <c r="E39" s="19"/>
      <c r="F39" s="19"/>
      <c r="G39" s="35"/>
      <c r="H39" s="35"/>
      <c r="I39" s="35"/>
      <c r="J39" s="8"/>
      <c r="K39" s="9"/>
    </row>
    <row r="40" spans="1:11" ht="77.25" customHeight="1">
      <c r="A40" s="13"/>
      <c r="B40" s="18" t="s">
        <v>72</v>
      </c>
      <c r="C40" s="19" t="s">
        <v>43</v>
      </c>
      <c r="D40" s="19" t="s">
        <v>10</v>
      </c>
      <c r="E40" s="19" t="s">
        <v>23</v>
      </c>
      <c r="F40" s="19" t="s">
        <v>38</v>
      </c>
      <c r="G40" s="35">
        <v>10</v>
      </c>
      <c r="H40" s="35">
        <v>10</v>
      </c>
      <c r="I40" s="35">
        <v>0</v>
      </c>
      <c r="J40" s="8"/>
      <c r="K40" s="9"/>
    </row>
    <row r="41" spans="1:11" ht="86.25">
      <c r="A41" s="66">
        <v>6</v>
      </c>
      <c r="B41" s="15" t="s">
        <v>56</v>
      </c>
      <c r="C41" s="32" t="s">
        <v>34</v>
      </c>
      <c r="D41" s="44"/>
      <c r="E41" s="44"/>
      <c r="F41" s="44"/>
      <c r="G41" s="34">
        <f t="shared" ref="G41:I43" si="7">G42</f>
        <v>10</v>
      </c>
      <c r="H41" s="34">
        <f t="shared" si="7"/>
        <v>10</v>
      </c>
      <c r="I41" s="34">
        <f t="shared" si="7"/>
        <v>0</v>
      </c>
      <c r="J41" s="8"/>
      <c r="K41" s="9"/>
    </row>
    <row r="42" spans="1:11" ht="30">
      <c r="A42" s="66"/>
      <c r="B42" s="16" t="s">
        <v>11</v>
      </c>
      <c r="C42" s="19"/>
      <c r="D42" s="19" t="s">
        <v>10</v>
      </c>
      <c r="E42" s="19" t="s">
        <v>81</v>
      </c>
      <c r="F42" s="19"/>
      <c r="G42" s="35">
        <f t="shared" si="7"/>
        <v>10</v>
      </c>
      <c r="H42" s="35">
        <f t="shared" si="7"/>
        <v>10</v>
      </c>
      <c r="I42" s="35">
        <f t="shared" si="7"/>
        <v>0</v>
      </c>
      <c r="J42" s="8"/>
      <c r="K42" s="9"/>
    </row>
    <row r="43" spans="1:11">
      <c r="A43" s="66"/>
      <c r="B43" s="16" t="s">
        <v>24</v>
      </c>
      <c r="C43" s="19"/>
      <c r="D43" s="19" t="s">
        <v>10</v>
      </c>
      <c r="E43" s="19" t="s">
        <v>23</v>
      </c>
      <c r="F43" s="19"/>
      <c r="G43" s="35">
        <f>G44</f>
        <v>10</v>
      </c>
      <c r="H43" s="35">
        <f t="shared" si="7"/>
        <v>10</v>
      </c>
      <c r="I43" s="35">
        <f t="shared" si="7"/>
        <v>0</v>
      </c>
      <c r="J43" s="8"/>
      <c r="K43" s="9"/>
    </row>
    <row r="44" spans="1:11" ht="78" customHeight="1">
      <c r="A44" s="52"/>
      <c r="B44" s="16" t="s">
        <v>73</v>
      </c>
      <c r="C44" s="19" t="s">
        <v>44</v>
      </c>
      <c r="D44" s="19" t="s">
        <v>10</v>
      </c>
      <c r="E44" s="19" t="s">
        <v>23</v>
      </c>
      <c r="F44" s="19" t="s">
        <v>38</v>
      </c>
      <c r="G44" s="35">
        <v>10</v>
      </c>
      <c r="H44" s="35">
        <v>10</v>
      </c>
      <c r="I44" s="35">
        <v>0</v>
      </c>
      <c r="J44" s="8"/>
      <c r="K44" s="9"/>
    </row>
    <row r="45" spans="1:11" ht="72">
      <c r="A45" s="66">
        <v>7</v>
      </c>
      <c r="B45" s="16" t="s">
        <v>58</v>
      </c>
      <c r="C45" s="32" t="s">
        <v>35</v>
      </c>
      <c r="D45" s="19"/>
      <c r="E45" s="19"/>
      <c r="F45" s="19"/>
      <c r="G45" s="34">
        <f t="shared" ref="G45:I47" si="8">G46</f>
        <v>315</v>
      </c>
      <c r="H45" s="34">
        <f t="shared" si="8"/>
        <v>315</v>
      </c>
      <c r="I45" s="34">
        <f t="shared" si="8"/>
        <v>0</v>
      </c>
      <c r="J45" s="8"/>
      <c r="K45" s="9"/>
    </row>
    <row r="46" spans="1:11">
      <c r="A46" s="66"/>
      <c r="B46" s="17" t="s">
        <v>25</v>
      </c>
      <c r="C46" s="19"/>
      <c r="D46" s="19" t="s">
        <v>27</v>
      </c>
      <c r="E46" s="19" t="s">
        <v>81</v>
      </c>
      <c r="F46" s="19"/>
      <c r="G46" s="35">
        <f t="shared" si="8"/>
        <v>315</v>
      </c>
      <c r="H46" s="35">
        <f t="shared" si="8"/>
        <v>315</v>
      </c>
      <c r="I46" s="35">
        <f t="shared" si="8"/>
        <v>0</v>
      </c>
      <c r="J46" s="8"/>
      <c r="K46" s="9"/>
    </row>
    <row r="47" spans="1:11">
      <c r="A47" s="66"/>
      <c r="B47" s="17" t="s">
        <v>26</v>
      </c>
      <c r="C47" s="19"/>
      <c r="D47" s="19" t="s">
        <v>27</v>
      </c>
      <c r="E47" s="19" t="s">
        <v>10</v>
      </c>
      <c r="F47" s="19"/>
      <c r="G47" s="35">
        <f>G48</f>
        <v>315</v>
      </c>
      <c r="H47" s="35">
        <f t="shared" si="8"/>
        <v>315</v>
      </c>
      <c r="I47" s="35">
        <f t="shared" si="8"/>
        <v>0</v>
      </c>
      <c r="J47" s="8"/>
      <c r="K47" s="9"/>
    </row>
    <row r="48" spans="1:11" ht="76.5" customHeight="1">
      <c r="A48" s="52"/>
      <c r="B48" s="18" t="s">
        <v>74</v>
      </c>
      <c r="C48" s="19" t="s">
        <v>45</v>
      </c>
      <c r="D48" s="19" t="s">
        <v>27</v>
      </c>
      <c r="E48" s="19" t="s">
        <v>10</v>
      </c>
      <c r="F48" s="19" t="s">
        <v>38</v>
      </c>
      <c r="G48" s="35">
        <v>315</v>
      </c>
      <c r="H48" s="35">
        <v>315</v>
      </c>
      <c r="I48" s="35">
        <v>0</v>
      </c>
      <c r="J48" s="8"/>
      <c r="K48" s="9"/>
    </row>
    <row r="49" spans="1:11" ht="60.75" customHeight="1">
      <c r="A49" s="66">
        <v>8</v>
      </c>
      <c r="B49" s="16" t="s">
        <v>126</v>
      </c>
      <c r="C49" s="45" t="s">
        <v>36</v>
      </c>
      <c r="D49" s="19"/>
      <c r="E49" s="19"/>
      <c r="F49" s="19"/>
      <c r="G49" s="34">
        <f>G50+G56</f>
        <v>30224.076590000004</v>
      </c>
      <c r="H49" s="34">
        <f t="shared" ref="H49:I49" si="9">H50+H56</f>
        <v>19619.778200000001</v>
      </c>
      <c r="I49" s="34">
        <f t="shared" si="9"/>
        <v>19619.811529999999</v>
      </c>
      <c r="J49" s="8"/>
      <c r="K49" s="9"/>
    </row>
    <row r="50" spans="1:11" ht="18.75" customHeight="1">
      <c r="A50" s="66"/>
      <c r="B50" s="16" t="s">
        <v>7</v>
      </c>
      <c r="C50" s="19"/>
      <c r="D50" s="19" t="s">
        <v>8</v>
      </c>
      <c r="E50" s="19" t="s">
        <v>81</v>
      </c>
      <c r="F50" s="19"/>
      <c r="G50" s="35">
        <f>G51</f>
        <v>11219.86585</v>
      </c>
      <c r="H50" s="35">
        <f t="shared" ref="H50:I50" si="10">H51</f>
        <v>6240.1722199999995</v>
      </c>
      <c r="I50" s="35">
        <f t="shared" si="10"/>
        <v>6240.2055499999997</v>
      </c>
      <c r="J50" s="8"/>
      <c r="K50" s="9"/>
    </row>
    <row r="51" spans="1:11" ht="21.75" customHeight="1">
      <c r="A51" s="66"/>
      <c r="B51" s="26" t="s">
        <v>65</v>
      </c>
      <c r="C51" s="20"/>
      <c r="D51" s="19" t="s">
        <v>8</v>
      </c>
      <c r="E51" s="19" t="s">
        <v>4</v>
      </c>
      <c r="F51" s="19"/>
      <c r="G51" s="35">
        <f>G52+G55</f>
        <v>11219.86585</v>
      </c>
      <c r="H51" s="35">
        <f t="shared" ref="H51:I51" si="11">H52+H55</f>
        <v>6240.1722199999995</v>
      </c>
      <c r="I51" s="35">
        <f t="shared" si="11"/>
        <v>6240.2055499999997</v>
      </c>
      <c r="J51" s="8"/>
      <c r="K51" s="9"/>
    </row>
    <row r="52" spans="1:11" ht="45.75" customHeight="1">
      <c r="A52" s="66"/>
      <c r="B52" s="24" t="s">
        <v>148</v>
      </c>
      <c r="C52" s="20"/>
      <c r="D52" s="19" t="s">
        <v>8</v>
      </c>
      <c r="E52" s="19" t="s">
        <v>4</v>
      </c>
      <c r="F52" s="19" t="s">
        <v>38</v>
      </c>
      <c r="G52" s="35">
        <f>SUM(G53:G54)</f>
        <v>11169.0635</v>
      </c>
      <c r="H52" s="35">
        <f t="shared" ref="H52:I52" si="12">SUM(H53:H54)</f>
        <v>6215.4722199999997</v>
      </c>
      <c r="I52" s="35">
        <f t="shared" si="12"/>
        <v>6215.5055499999999</v>
      </c>
      <c r="J52" s="8"/>
      <c r="K52" s="9"/>
    </row>
    <row r="53" spans="1:11" ht="47.25" customHeight="1">
      <c r="A53" s="66"/>
      <c r="B53" s="24" t="s">
        <v>160</v>
      </c>
      <c r="C53" s="20" t="s">
        <v>118</v>
      </c>
      <c r="D53" s="19" t="s">
        <v>8</v>
      </c>
      <c r="E53" s="19" t="s">
        <v>4</v>
      </c>
      <c r="F53" s="19" t="s">
        <v>38</v>
      </c>
      <c r="G53" s="35">
        <v>10772.88788</v>
      </c>
      <c r="H53" s="35">
        <v>6215.4722199999997</v>
      </c>
      <c r="I53" s="35">
        <v>6215.5055499999999</v>
      </c>
      <c r="J53" s="8"/>
      <c r="K53" s="9"/>
    </row>
    <row r="54" spans="1:11" ht="45.75" customHeight="1">
      <c r="A54" s="66"/>
      <c r="B54" s="24" t="s">
        <v>149</v>
      </c>
      <c r="C54" s="20" t="s">
        <v>147</v>
      </c>
      <c r="D54" s="19" t="s">
        <v>8</v>
      </c>
      <c r="E54" s="19" t="s">
        <v>4</v>
      </c>
      <c r="F54" s="19" t="s">
        <v>38</v>
      </c>
      <c r="G54" s="35">
        <v>396.17561999999998</v>
      </c>
      <c r="H54" s="35">
        <v>0</v>
      </c>
      <c r="I54" s="35">
        <v>0</v>
      </c>
      <c r="J54" s="8"/>
      <c r="K54" s="9"/>
    </row>
    <row r="55" spans="1:11" ht="49.5" customHeight="1">
      <c r="A55" s="66"/>
      <c r="B55" s="23" t="s">
        <v>79</v>
      </c>
      <c r="C55" s="20" t="s">
        <v>80</v>
      </c>
      <c r="D55" s="19" t="s">
        <v>8</v>
      </c>
      <c r="E55" s="19" t="s">
        <v>4</v>
      </c>
      <c r="F55" s="19" t="s">
        <v>38</v>
      </c>
      <c r="G55" s="35">
        <v>50.802349999999997</v>
      </c>
      <c r="H55" s="35">
        <v>24.7</v>
      </c>
      <c r="I55" s="35">
        <v>24.7</v>
      </c>
      <c r="J55" s="8"/>
      <c r="K55" s="9"/>
    </row>
    <row r="56" spans="1:11">
      <c r="A56" s="66"/>
      <c r="B56" s="16" t="s">
        <v>20</v>
      </c>
      <c r="C56" s="44"/>
      <c r="D56" s="19" t="s">
        <v>5</v>
      </c>
      <c r="E56" s="19" t="s">
        <v>81</v>
      </c>
      <c r="F56" s="19"/>
      <c r="G56" s="35">
        <f t="shared" ref="G56:I56" si="13">G57</f>
        <v>19004.210740000002</v>
      </c>
      <c r="H56" s="35">
        <f t="shared" si="13"/>
        <v>13379.60598</v>
      </c>
      <c r="I56" s="35">
        <f t="shared" si="13"/>
        <v>13379.60598</v>
      </c>
      <c r="J56" s="8"/>
      <c r="K56" s="9"/>
    </row>
    <row r="57" spans="1:11">
      <c r="A57" s="66"/>
      <c r="B57" s="16" t="s">
        <v>16</v>
      </c>
      <c r="C57" s="44"/>
      <c r="D57" s="19" t="s">
        <v>5</v>
      </c>
      <c r="E57" s="19" t="s">
        <v>10</v>
      </c>
      <c r="F57" s="19"/>
      <c r="G57" s="35">
        <f>G58+G59+G60+G61+G64</f>
        <v>19004.210740000002</v>
      </c>
      <c r="H57" s="35">
        <f>H58+H59+H60+H61+H64</f>
        <v>13379.60598</v>
      </c>
      <c r="I57" s="35">
        <f>I58+I59+I60+I61+I64</f>
        <v>13379.60598</v>
      </c>
      <c r="J57" s="8"/>
      <c r="K57" s="9"/>
    </row>
    <row r="58" spans="1:11" ht="62.25" customHeight="1">
      <c r="A58" s="52"/>
      <c r="B58" s="16" t="s">
        <v>128</v>
      </c>
      <c r="C58" s="44" t="s">
        <v>46</v>
      </c>
      <c r="D58" s="19" t="s">
        <v>5</v>
      </c>
      <c r="E58" s="19" t="s">
        <v>10</v>
      </c>
      <c r="F58" s="19" t="s">
        <v>38</v>
      </c>
      <c r="G58" s="35">
        <v>50</v>
      </c>
      <c r="H58" s="35">
        <v>50</v>
      </c>
      <c r="I58" s="35">
        <v>50</v>
      </c>
      <c r="J58" s="8"/>
      <c r="K58" s="9"/>
    </row>
    <row r="59" spans="1:11" ht="30">
      <c r="A59" s="52"/>
      <c r="B59" s="24" t="s">
        <v>75</v>
      </c>
      <c r="C59" s="20" t="s">
        <v>76</v>
      </c>
      <c r="D59" s="19" t="s">
        <v>5</v>
      </c>
      <c r="E59" s="19" t="s">
        <v>10</v>
      </c>
      <c r="F59" s="19" t="s">
        <v>38</v>
      </c>
      <c r="G59" s="35">
        <v>3236.8265500000002</v>
      </c>
      <c r="H59" s="35">
        <v>2817.92</v>
      </c>
      <c r="I59" s="35">
        <v>2817.92</v>
      </c>
      <c r="J59" s="8"/>
      <c r="K59" s="9"/>
    </row>
    <row r="60" spans="1:11" ht="30">
      <c r="A60" s="52"/>
      <c r="B60" s="24" t="s">
        <v>158</v>
      </c>
      <c r="C60" s="20" t="s">
        <v>77</v>
      </c>
      <c r="D60" s="19" t="s">
        <v>5</v>
      </c>
      <c r="E60" s="19" t="s">
        <v>10</v>
      </c>
      <c r="F60" s="19" t="s">
        <v>38</v>
      </c>
      <c r="G60" s="35">
        <v>4510.5762000000004</v>
      </c>
      <c r="H60" s="35">
        <v>3143.22</v>
      </c>
      <c r="I60" s="35">
        <v>3143.22</v>
      </c>
      <c r="J60" s="8"/>
      <c r="K60" s="9"/>
    </row>
    <row r="61" spans="1:11" ht="60" customHeight="1">
      <c r="A61" s="52"/>
      <c r="B61" s="24" t="s">
        <v>146</v>
      </c>
      <c r="C61" s="20"/>
      <c r="D61" s="19" t="s">
        <v>5</v>
      </c>
      <c r="E61" s="19" t="s">
        <v>10</v>
      </c>
      <c r="F61" s="19" t="s">
        <v>38</v>
      </c>
      <c r="G61" s="35">
        <f>SUM(G62:G63)</f>
        <v>11050.527190000001</v>
      </c>
      <c r="H61" s="35">
        <f>SUM(H62:H63)</f>
        <v>7278.9659799999999</v>
      </c>
      <c r="I61" s="35">
        <f>SUM(I62:I63)</f>
        <v>7278.9659799999999</v>
      </c>
      <c r="J61" s="8"/>
      <c r="K61" s="9"/>
    </row>
    <row r="62" spans="1:11" ht="44.25" customHeight="1">
      <c r="A62" s="52"/>
      <c r="B62" s="24" t="s">
        <v>159</v>
      </c>
      <c r="C62" s="20" t="s">
        <v>78</v>
      </c>
      <c r="D62" s="19" t="s">
        <v>5</v>
      </c>
      <c r="E62" s="19" t="s">
        <v>10</v>
      </c>
      <c r="F62" s="19" t="s">
        <v>38</v>
      </c>
      <c r="G62" s="35">
        <v>9010.3168299999998</v>
      </c>
      <c r="H62" s="35">
        <v>4788.38</v>
      </c>
      <c r="I62" s="35">
        <v>4788.38</v>
      </c>
      <c r="J62" s="8"/>
      <c r="K62" s="9"/>
    </row>
    <row r="63" spans="1:11" ht="29.25" customHeight="1">
      <c r="A63" s="52"/>
      <c r="B63" s="24" t="s">
        <v>149</v>
      </c>
      <c r="C63" s="20" t="s">
        <v>147</v>
      </c>
      <c r="D63" s="19" t="s">
        <v>5</v>
      </c>
      <c r="E63" s="19" t="s">
        <v>10</v>
      </c>
      <c r="F63" s="19" t="s">
        <v>38</v>
      </c>
      <c r="G63" s="35">
        <v>2040.21036</v>
      </c>
      <c r="H63" s="35">
        <v>2490.5859799999998</v>
      </c>
      <c r="I63" s="35">
        <v>2490.5859799999998</v>
      </c>
      <c r="J63" s="8"/>
      <c r="K63" s="9"/>
    </row>
    <row r="64" spans="1:11" ht="45">
      <c r="A64" s="52"/>
      <c r="B64" s="23" t="s">
        <v>79</v>
      </c>
      <c r="C64" s="20" t="s">
        <v>80</v>
      </c>
      <c r="D64" s="19" t="s">
        <v>5</v>
      </c>
      <c r="E64" s="19" t="s">
        <v>10</v>
      </c>
      <c r="F64" s="19" t="s">
        <v>38</v>
      </c>
      <c r="G64" s="35">
        <v>156.2808</v>
      </c>
      <c r="H64" s="35">
        <v>89.5</v>
      </c>
      <c r="I64" s="35">
        <v>89.5</v>
      </c>
      <c r="J64" s="8"/>
      <c r="K64" s="9"/>
    </row>
    <row r="65" spans="1:11" ht="107.25" customHeight="1">
      <c r="A65" s="59">
        <v>9</v>
      </c>
      <c r="B65" s="21" t="s">
        <v>130</v>
      </c>
      <c r="C65" s="46" t="s">
        <v>47</v>
      </c>
      <c r="D65" s="19"/>
      <c r="E65" s="19"/>
      <c r="F65" s="19"/>
      <c r="G65" s="34">
        <f>G66</f>
        <v>50</v>
      </c>
      <c r="H65" s="34">
        <f>H66</f>
        <v>50</v>
      </c>
      <c r="I65" s="34">
        <f t="shared" ref="G65:I67" si="14">I66</f>
        <v>50</v>
      </c>
      <c r="J65" s="8"/>
      <c r="K65" s="9"/>
    </row>
    <row r="66" spans="1:11">
      <c r="A66" s="59"/>
      <c r="B66" s="22" t="s">
        <v>13</v>
      </c>
      <c r="C66" s="44"/>
      <c r="D66" s="19" t="s">
        <v>12</v>
      </c>
      <c r="E66" s="19" t="s">
        <v>81</v>
      </c>
      <c r="F66" s="19"/>
      <c r="G66" s="35">
        <f t="shared" si="14"/>
        <v>50</v>
      </c>
      <c r="H66" s="35">
        <f t="shared" si="14"/>
        <v>50</v>
      </c>
      <c r="I66" s="35">
        <f t="shared" si="14"/>
        <v>50</v>
      </c>
      <c r="J66" s="8"/>
      <c r="K66" s="9"/>
    </row>
    <row r="67" spans="1:11">
      <c r="A67" s="59"/>
      <c r="B67" s="23" t="s">
        <v>50</v>
      </c>
      <c r="C67" s="44"/>
      <c r="D67" s="19" t="s">
        <v>12</v>
      </c>
      <c r="E67" s="19" t="s">
        <v>49</v>
      </c>
      <c r="F67" s="19"/>
      <c r="G67" s="35">
        <f>G68</f>
        <v>50</v>
      </c>
      <c r="H67" s="35">
        <f t="shared" si="14"/>
        <v>50</v>
      </c>
      <c r="I67" s="35">
        <f t="shared" si="14"/>
        <v>50</v>
      </c>
      <c r="J67" s="8"/>
      <c r="K67" s="9"/>
    </row>
    <row r="68" spans="1:11" ht="76.5" customHeight="1">
      <c r="A68" s="51"/>
      <c r="B68" s="23" t="s">
        <v>129</v>
      </c>
      <c r="C68" s="44" t="s">
        <v>48</v>
      </c>
      <c r="D68" s="19" t="s">
        <v>12</v>
      </c>
      <c r="E68" s="19" t="s">
        <v>49</v>
      </c>
      <c r="F68" s="19" t="s">
        <v>38</v>
      </c>
      <c r="G68" s="35">
        <v>50</v>
      </c>
      <c r="H68" s="35">
        <v>50</v>
      </c>
      <c r="I68" s="35">
        <v>50</v>
      </c>
      <c r="J68" s="8"/>
      <c r="K68" s="9"/>
    </row>
    <row r="69" spans="1:11" ht="62.25" customHeight="1">
      <c r="A69" s="59">
        <v>10</v>
      </c>
      <c r="B69" s="15" t="s">
        <v>127</v>
      </c>
      <c r="C69" s="45" t="s">
        <v>63</v>
      </c>
      <c r="D69" s="32"/>
      <c r="E69" s="32"/>
      <c r="F69" s="32"/>
      <c r="G69" s="34">
        <f>G70</f>
        <v>381474.09060999996</v>
      </c>
      <c r="H69" s="34">
        <f t="shared" ref="H69:I69" si="15">H70</f>
        <v>281579.32979999995</v>
      </c>
      <c r="I69" s="34">
        <f t="shared" si="15"/>
        <v>250830.60000999999</v>
      </c>
      <c r="J69" s="8"/>
      <c r="K69" s="9"/>
    </row>
    <row r="70" spans="1:11">
      <c r="A70" s="59"/>
      <c r="B70" s="16" t="s">
        <v>7</v>
      </c>
      <c r="C70" s="44"/>
      <c r="D70" s="19" t="s">
        <v>8</v>
      </c>
      <c r="E70" s="19" t="s">
        <v>81</v>
      </c>
      <c r="F70" s="19"/>
      <c r="G70" s="35">
        <f>G71+G81+G99+G107+G110+G74</f>
        <v>381474.09060999996</v>
      </c>
      <c r="H70" s="35">
        <f>H71+H81+H99+H107+H110</f>
        <v>281579.32979999995</v>
      </c>
      <c r="I70" s="35">
        <f>I71+I81+I99+I107+I110</f>
        <v>250830.60000999999</v>
      </c>
      <c r="J70" s="8"/>
      <c r="K70" s="9"/>
    </row>
    <row r="71" spans="1:11">
      <c r="A71" s="59"/>
      <c r="B71" s="16" t="s">
        <v>64</v>
      </c>
      <c r="C71" s="44"/>
      <c r="D71" s="19" t="s">
        <v>8</v>
      </c>
      <c r="E71" s="19" t="s">
        <v>10</v>
      </c>
      <c r="F71" s="19"/>
      <c r="G71" s="35">
        <f>G72</f>
        <v>49978.762460000005</v>
      </c>
      <c r="H71" s="35">
        <f t="shared" ref="H71:I71" si="16">H72</f>
        <v>48423.200000000004</v>
      </c>
      <c r="I71" s="35">
        <f t="shared" si="16"/>
        <v>48389.4</v>
      </c>
      <c r="J71" s="8"/>
      <c r="K71" s="9"/>
    </row>
    <row r="72" spans="1:11" ht="33" customHeight="1">
      <c r="A72" s="59"/>
      <c r="B72" s="28" t="s">
        <v>82</v>
      </c>
      <c r="C72" s="29" t="s">
        <v>84</v>
      </c>
      <c r="D72" s="47" t="s">
        <v>8</v>
      </c>
      <c r="E72" s="47" t="s">
        <v>10</v>
      </c>
      <c r="F72" s="47"/>
      <c r="G72" s="48">
        <f>G73+G76+G77+G79+G78+G80</f>
        <v>49978.762460000005</v>
      </c>
      <c r="H72" s="48">
        <f t="shared" ref="H72:I72" si="17">H73+H76+H77+H79+H78</f>
        <v>48423.200000000004</v>
      </c>
      <c r="I72" s="48">
        <f t="shared" si="17"/>
        <v>48389.4</v>
      </c>
      <c r="J72" s="8"/>
      <c r="K72" s="9"/>
    </row>
    <row r="73" spans="1:11" ht="45">
      <c r="A73" s="59"/>
      <c r="B73" s="24" t="s">
        <v>83</v>
      </c>
      <c r="C73" s="20" t="s">
        <v>85</v>
      </c>
      <c r="D73" s="19" t="s">
        <v>8</v>
      </c>
      <c r="E73" s="19" t="s">
        <v>10</v>
      </c>
      <c r="F73" s="19" t="s">
        <v>38</v>
      </c>
      <c r="G73" s="35">
        <v>19473.237799999999</v>
      </c>
      <c r="H73" s="35">
        <v>19303.7</v>
      </c>
      <c r="I73" s="35">
        <v>19303.7</v>
      </c>
      <c r="J73" s="8"/>
      <c r="K73" s="9"/>
    </row>
    <row r="74" spans="1:11" ht="45">
      <c r="A74" s="59"/>
      <c r="B74" s="57" t="s">
        <v>119</v>
      </c>
      <c r="C74" s="20"/>
      <c r="D74" s="19" t="s">
        <v>8</v>
      </c>
      <c r="E74" s="19" t="s">
        <v>49</v>
      </c>
      <c r="F74" s="19"/>
      <c r="G74" s="35">
        <f>G75</f>
        <v>2.8</v>
      </c>
      <c r="H74" s="35">
        <f t="shared" ref="H74:I74" si="18">H75</f>
        <v>0</v>
      </c>
      <c r="I74" s="35">
        <f t="shared" si="18"/>
        <v>0</v>
      </c>
      <c r="J74" s="8"/>
      <c r="K74" s="9"/>
    </row>
    <row r="75" spans="1:11" ht="45">
      <c r="A75" s="59"/>
      <c r="B75" s="24" t="s">
        <v>83</v>
      </c>
      <c r="C75" s="20" t="s">
        <v>85</v>
      </c>
      <c r="D75" s="19" t="s">
        <v>8</v>
      </c>
      <c r="E75" s="19" t="s">
        <v>49</v>
      </c>
      <c r="F75" s="19" t="s">
        <v>38</v>
      </c>
      <c r="G75" s="35">
        <v>2.8</v>
      </c>
      <c r="H75" s="35">
        <v>0</v>
      </c>
      <c r="I75" s="35">
        <v>0</v>
      </c>
      <c r="J75" s="8"/>
      <c r="K75" s="9"/>
    </row>
    <row r="76" spans="1:11" ht="45">
      <c r="A76" s="59"/>
      <c r="B76" s="23" t="s">
        <v>79</v>
      </c>
      <c r="C76" s="20" t="s">
        <v>86</v>
      </c>
      <c r="D76" s="19" t="s">
        <v>8</v>
      </c>
      <c r="E76" s="19" t="s">
        <v>10</v>
      </c>
      <c r="F76" s="19" t="s">
        <v>38</v>
      </c>
      <c r="G76" s="35">
        <v>36.579709999999999</v>
      </c>
      <c r="H76" s="35">
        <v>2</v>
      </c>
      <c r="I76" s="35">
        <v>2</v>
      </c>
      <c r="J76" s="8"/>
      <c r="K76" s="9"/>
    </row>
    <row r="77" spans="1:11" ht="93" customHeight="1">
      <c r="A77" s="59"/>
      <c r="B77" s="24" t="s">
        <v>87</v>
      </c>
      <c r="C77" s="20" t="s">
        <v>88</v>
      </c>
      <c r="D77" s="19" t="s">
        <v>8</v>
      </c>
      <c r="E77" s="19" t="s">
        <v>10</v>
      </c>
      <c r="F77" s="19" t="s">
        <v>38</v>
      </c>
      <c r="G77" s="35">
        <v>14727.5</v>
      </c>
      <c r="H77" s="35">
        <v>15935.6</v>
      </c>
      <c r="I77" s="35">
        <v>15901.8</v>
      </c>
      <c r="J77" s="8"/>
      <c r="K77" s="9"/>
    </row>
    <row r="78" spans="1:11" ht="48.75" customHeight="1">
      <c r="A78" s="59"/>
      <c r="B78" s="24" t="s">
        <v>149</v>
      </c>
      <c r="C78" s="20" t="s">
        <v>150</v>
      </c>
      <c r="D78" s="19" t="s">
        <v>8</v>
      </c>
      <c r="E78" s="19" t="s">
        <v>10</v>
      </c>
      <c r="F78" s="19" t="s">
        <v>38</v>
      </c>
      <c r="G78" s="35">
        <v>733.54494999999997</v>
      </c>
      <c r="H78" s="35">
        <v>0</v>
      </c>
      <c r="I78" s="35">
        <v>0</v>
      </c>
      <c r="J78" s="8"/>
      <c r="K78" s="9"/>
    </row>
    <row r="79" spans="1:11" ht="93" customHeight="1">
      <c r="A79" s="59"/>
      <c r="B79" s="24" t="s">
        <v>89</v>
      </c>
      <c r="C79" s="20" t="s">
        <v>90</v>
      </c>
      <c r="D79" s="19" t="s">
        <v>8</v>
      </c>
      <c r="E79" s="19" t="s">
        <v>10</v>
      </c>
      <c r="F79" s="19" t="s">
        <v>38</v>
      </c>
      <c r="G79" s="35">
        <v>14648</v>
      </c>
      <c r="H79" s="35">
        <v>13181.9</v>
      </c>
      <c r="I79" s="35">
        <v>13181.9</v>
      </c>
      <c r="J79" s="8"/>
      <c r="K79" s="9"/>
    </row>
    <row r="80" spans="1:11" ht="31.5" customHeight="1">
      <c r="A80" s="59"/>
      <c r="B80" s="23" t="s">
        <v>170</v>
      </c>
      <c r="C80" s="20" t="s">
        <v>171</v>
      </c>
      <c r="D80" s="19" t="s">
        <v>8</v>
      </c>
      <c r="E80" s="19" t="s">
        <v>10</v>
      </c>
      <c r="F80" s="19" t="s">
        <v>38</v>
      </c>
      <c r="G80" s="35">
        <v>359.9</v>
      </c>
      <c r="H80" s="35">
        <v>0</v>
      </c>
      <c r="I80" s="35">
        <v>0</v>
      </c>
      <c r="J80" s="8"/>
      <c r="K80" s="9"/>
    </row>
    <row r="81" spans="1:11" ht="20.25" customHeight="1">
      <c r="A81" s="59"/>
      <c r="B81" s="31" t="s">
        <v>51</v>
      </c>
      <c r="C81" s="27"/>
      <c r="D81" s="27" t="s">
        <v>8</v>
      </c>
      <c r="E81" s="27" t="s">
        <v>93</v>
      </c>
      <c r="F81" s="19"/>
      <c r="G81" s="35">
        <f>G82</f>
        <v>318834.36355000001</v>
      </c>
      <c r="H81" s="35">
        <f t="shared" ref="H81:I81" si="19">H82</f>
        <v>221785.64260999998</v>
      </c>
      <c r="I81" s="35">
        <f t="shared" si="19"/>
        <v>190185.70061999999</v>
      </c>
      <c r="J81" s="8"/>
      <c r="K81" s="9"/>
    </row>
    <row r="82" spans="1:11" ht="33.75" customHeight="1">
      <c r="A82" s="59"/>
      <c r="B82" s="30" t="s">
        <v>91</v>
      </c>
      <c r="C82" s="29" t="s">
        <v>92</v>
      </c>
      <c r="D82" s="47" t="s">
        <v>8</v>
      </c>
      <c r="E82" s="47" t="s">
        <v>93</v>
      </c>
      <c r="F82" s="47"/>
      <c r="G82" s="48">
        <f>G83+G84+G85+G86+G87+G88+G89+G90+G92+G94+G95+G96+G93+G91+G97+G98</f>
        <v>318834.36355000001</v>
      </c>
      <c r="H82" s="48">
        <f t="shared" ref="H82:I82" si="20">H83+H84+H85+H86+H87+H88+H89+H90+H92+H94+H95+H96+H93+H91</f>
        <v>221785.64260999998</v>
      </c>
      <c r="I82" s="48">
        <f t="shared" si="20"/>
        <v>190185.70061999999</v>
      </c>
      <c r="J82" s="8"/>
      <c r="K82" s="9"/>
    </row>
    <row r="83" spans="1:11" ht="135.75" customHeight="1">
      <c r="A83" s="59"/>
      <c r="B83" s="25" t="s">
        <v>131</v>
      </c>
      <c r="C83" s="41" t="s">
        <v>94</v>
      </c>
      <c r="D83" s="19" t="s">
        <v>8</v>
      </c>
      <c r="E83" s="19" t="s">
        <v>93</v>
      </c>
      <c r="F83" s="19" t="s">
        <v>38</v>
      </c>
      <c r="G83" s="38">
        <v>7759.4</v>
      </c>
      <c r="H83" s="38">
        <v>7517.3</v>
      </c>
      <c r="I83" s="35">
        <v>7370.2</v>
      </c>
      <c r="J83" s="8"/>
      <c r="K83" s="9"/>
    </row>
    <row r="84" spans="1:11" ht="103.5" customHeight="1">
      <c r="A84" s="59"/>
      <c r="B84" s="23" t="s">
        <v>132</v>
      </c>
      <c r="C84" s="41" t="s">
        <v>94</v>
      </c>
      <c r="D84" s="19" t="s">
        <v>8</v>
      </c>
      <c r="E84" s="19" t="s">
        <v>93</v>
      </c>
      <c r="F84" s="19" t="s">
        <v>38</v>
      </c>
      <c r="G84" s="38">
        <v>2528.82224</v>
      </c>
      <c r="H84" s="38">
        <v>2449.89372</v>
      </c>
      <c r="I84" s="38">
        <v>2402.0213199999998</v>
      </c>
      <c r="J84" s="8"/>
      <c r="K84" s="9"/>
    </row>
    <row r="85" spans="1:11" ht="108" customHeight="1">
      <c r="A85" s="59"/>
      <c r="B85" s="26" t="s">
        <v>151</v>
      </c>
      <c r="C85" s="20" t="s">
        <v>164</v>
      </c>
      <c r="D85" s="19" t="s">
        <v>8</v>
      </c>
      <c r="E85" s="19" t="s">
        <v>93</v>
      </c>
      <c r="F85" s="19" t="s">
        <v>38</v>
      </c>
      <c r="G85" s="39">
        <v>32689.574130000001</v>
      </c>
      <c r="H85" s="39">
        <v>42464.99252</v>
      </c>
      <c r="I85" s="39">
        <v>0</v>
      </c>
      <c r="J85" s="8"/>
      <c r="K85" s="9"/>
    </row>
    <row r="86" spans="1:11" ht="124.5" customHeight="1">
      <c r="A86" s="59"/>
      <c r="B86" s="26" t="s">
        <v>152</v>
      </c>
      <c r="C86" s="20" t="s">
        <v>165</v>
      </c>
      <c r="D86" s="19" t="s">
        <v>8</v>
      </c>
      <c r="E86" s="19" t="s">
        <v>93</v>
      </c>
      <c r="F86" s="19" t="s">
        <v>38</v>
      </c>
      <c r="G86" s="38">
        <v>9775.4183900000007</v>
      </c>
      <c r="H86" s="38">
        <v>0</v>
      </c>
      <c r="I86" s="35">
        <v>9887.7795299999998</v>
      </c>
      <c r="J86" s="8"/>
      <c r="K86" s="9"/>
    </row>
    <row r="87" spans="1:11" ht="61.5" customHeight="1">
      <c r="A87" s="59"/>
      <c r="B87" s="26" t="s">
        <v>95</v>
      </c>
      <c r="C87" s="27" t="s">
        <v>96</v>
      </c>
      <c r="D87" s="19" t="s">
        <v>8</v>
      </c>
      <c r="E87" s="19" t="s">
        <v>93</v>
      </c>
      <c r="F87" s="19" t="s">
        <v>38</v>
      </c>
      <c r="G87" s="38">
        <v>600</v>
      </c>
      <c r="H87" s="38">
        <v>0</v>
      </c>
      <c r="I87" s="35">
        <v>0</v>
      </c>
      <c r="J87" s="8"/>
      <c r="K87" s="9"/>
    </row>
    <row r="88" spans="1:11" ht="59.25" customHeight="1">
      <c r="A88" s="59"/>
      <c r="B88" s="26" t="s">
        <v>97</v>
      </c>
      <c r="C88" s="27" t="s">
        <v>96</v>
      </c>
      <c r="D88" s="19" t="s">
        <v>8</v>
      </c>
      <c r="E88" s="19" t="s">
        <v>93</v>
      </c>
      <c r="F88" s="19" t="s">
        <v>38</v>
      </c>
      <c r="G88" s="38">
        <v>60</v>
      </c>
      <c r="H88" s="38">
        <v>0</v>
      </c>
      <c r="I88" s="35">
        <v>0</v>
      </c>
      <c r="J88" s="8"/>
      <c r="K88" s="9"/>
    </row>
    <row r="89" spans="1:11" ht="36.75" customHeight="1">
      <c r="A89" s="59"/>
      <c r="B89" s="24" t="s">
        <v>98</v>
      </c>
      <c r="C89" s="20" t="s">
        <v>99</v>
      </c>
      <c r="D89" s="19" t="s">
        <v>8</v>
      </c>
      <c r="E89" s="19" t="s">
        <v>93</v>
      </c>
      <c r="F89" s="19" t="s">
        <v>38</v>
      </c>
      <c r="G89" s="38">
        <v>53145.989509999999</v>
      </c>
      <c r="H89" s="38">
        <v>25031.69037</v>
      </c>
      <c r="I89" s="38">
        <v>23993.473770000001</v>
      </c>
      <c r="J89" s="8"/>
      <c r="K89" s="9"/>
    </row>
    <row r="90" spans="1:11" ht="48" customHeight="1">
      <c r="A90" s="59"/>
      <c r="B90" s="23" t="s">
        <v>79</v>
      </c>
      <c r="C90" s="20" t="s">
        <v>100</v>
      </c>
      <c r="D90" s="19" t="s">
        <v>8</v>
      </c>
      <c r="E90" s="19" t="s">
        <v>93</v>
      </c>
      <c r="F90" s="19" t="s">
        <v>38</v>
      </c>
      <c r="G90" s="38">
        <v>217.25622999999999</v>
      </c>
      <c r="H90" s="38">
        <v>225.4</v>
      </c>
      <c r="I90" s="38">
        <v>225.4</v>
      </c>
      <c r="J90" s="8"/>
      <c r="K90" s="9"/>
    </row>
    <row r="91" spans="1:11" ht="105" customHeight="1">
      <c r="A91" s="59"/>
      <c r="B91" s="23" t="s">
        <v>154</v>
      </c>
      <c r="C91" s="20" t="s">
        <v>172</v>
      </c>
      <c r="D91" s="19" t="s">
        <v>8</v>
      </c>
      <c r="E91" s="19" t="s">
        <v>93</v>
      </c>
      <c r="F91" s="19" t="s">
        <v>38</v>
      </c>
      <c r="G91" s="38">
        <v>16398.5209</v>
      </c>
      <c r="H91" s="38">
        <v>14061.6</v>
      </c>
      <c r="I91" s="38">
        <v>13514.76</v>
      </c>
      <c r="J91" s="8"/>
      <c r="K91" s="9"/>
    </row>
    <row r="92" spans="1:11" ht="108.75" customHeight="1">
      <c r="A92" s="59"/>
      <c r="B92" s="24" t="s">
        <v>101</v>
      </c>
      <c r="C92" s="20" t="s">
        <v>102</v>
      </c>
      <c r="D92" s="19" t="s">
        <v>8</v>
      </c>
      <c r="E92" s="19" t="s">
        <v>93</v>
      </c>
      <c r="F92" s="19" t="s">
        <v>38</v>
      </c>
      <c r="G92" s="38">
        <v>181866.5</v>
      </c>
      <c r="H92" s="38">
        <v>122872.1</v>
      </c>
      <c r="I92" s="38">
        <v>125629.4</v>
      </c>
      <c r="J92" s="8"/>
      <c r="K92" s="9"/>
    </row>
    <row r="93" spans="1:11" ht="42.75" customHeight="1">
      <c r="A93" s="59"/>
      <c r="B93" s="24" t="s">
        <v>149</v>
      </c>
      <c r="C93" s="20" t="s">
        <v>153</v>
      </c>
      <c r="D93" s="19" t="s">
        <v>8</v>
      </c>
      <c r="E93" s="19" t="s">
        <v>93</v>
      </c>
      <c r="F93" s="19" t="s">
        <v>38</v>
      </c>
      <c r="G93" s="38">
        <v>4732.3238300000003</v>
      </c>
      <c r="H93" s="38">
        <v>488</v>
      </c>
      <c r="I93" s="38">
        <v>488</v>
      </c>
      <c r="J93" s="8"/>
      <c r="K93" s="9"/>
    </row>
    <row r="94" spans="1:11" ht="137.25" customHeight="1">
      <c r="A94" s="59"/>
      <c r="B94" s="23" t="s">
        <v>133</v>
      </c>
      <c r="C94" s="20" t="s">
        <v>103</v>
      </c>
      <c r="D94" s="19" t="s">
        <v>8</v>
      </c>
      <c r="E94" s="19" t="s">
        <v>93</v>
      </c>
      <c r="F94" s="19" t="s">
        <v>38</v>
      </c>
      <c r="G94" s="38">
        <v>4899.3</v>
      </c>
      <c r="H94" s="38">
        <v>4899.3</v>
      </c>
      <c r="I94" s="38">
        <v>4899.3</v>
      </c>
      <c r="J94" s="8"/>
      <c r="K94" s="9"/>
    </row>
    <row r="95" spans="1:11" ht="153" customHeight="1">
      <c r="A95" s="59"/>
      <c r="B95" s="23" t="s">
        <v>134</v>
      </c>
      <c r="C95" s="20" t="s">
        <v>103</v>
      </c>
      <c r="D95" s="19" t="s">
        <v>8</v>
      </c>
      <c r="E95" s="19" t="s">
        <v>93</v>
      </c>
      <c r="F95" s="19" t="s">
        <v>38</v>
      </c>
      <c r="G95" s="38">
        <v>2895.2427400000001</v>
      </c>
      <c r="H95" s="38">
        <v>1729.866</v>
      </c>
      <c r="I95" s="38">
        <v>1729.866</v>
      </c>
      <c r="J95" s="8"/>
      <c r="K95" s="9"/>
    </row>
    <row r="96" spans="1:11" ht="93" customHeight="1">
      <c r="A96" s="59"/>
      <c r="B96" s="23" t="s">
        <v>104</v>
      </c>
      <c r="C96" s="20" t="s">
        <v>105</v>
      </c>
      <c r="D96" s="19" t="s">
        <v>8</v>
      </c>
      <c r="E96" s="19" t="s">
        <v>93</v>
      </c>
      <c r="F96" s="19" t="s">
        <v>38</v>
      </c>
      <c r="G96" s="38">
        <v>45.5</v>
      </c>
      <c r="H96" s="38">
        <v>45.5</v>
      </c>
      <c r="I96" s="38">
        <v>45.5</v>
      </c>
      <c r="J96" s="8"/>
      <c r="K96" s="9"/>
    </row>
    <row r="97" spans="1:11" ht="78.75" customHeight="1">
      <c r="A97" s="59"/>
      <c r="B97" s="23" t="s">
        <v>166</v>
      </c>
      <c r="C97" s="20" t="s">
        <v>167</v>
      </c>
      <c r="D97" s="19" t="s">
        <v>8</v>
      </c>
      <c r="E97" s="19" t="s">
        <v>93</v>
      </c>
      <c r="F97" s="19" t="s">
        <v>38</v>
      </c>
      <c r="G97" s="38">
        <v>483.67347000000001</v>
      </c>
      <c r="H97" s="38">
        <v>0</v>
      </c>
      <c r="I97" s="38">
        <v>0</v>
      </c>
      <c r="J97" s="8"/>
      <c r="K97" s="9"/>
    </row>
    <row r="98" spans="1:11" ht="78" customHeight="1">
      <c r="A98" s="59"/>
      <c r="B98" s="23" t="s">
        <v>168</v>
      </c>
      <c r="C98" s="20" t="s">
        <v>169</v>
      </c>
      <c r="D98" s="19" t="s">
        <v>8</v>
      </c>
      <c r="E98" s="19" t="s">
        <v>93</v>
      </c>
      <c r="F98" s="19" t="s">
        <v>38</v>
      </c>
      <c r="G98" s="38">
        <v>736.84211000000005</v>
      </c>
      <c r="H98" s="38">
        <v>0</v>
      </c>
      <c r="I98" s="38">
        <v>0</v>
      </c>
      <c r="J98" s="8"/>
      <c r="K98" s="9"/>
    </row>
    <row r="99" spans="1:11" ht="21.75" customHeight="1">
      <c r="A99" s="59"/>
      <c r="B99" s="26" t="s">
        <v>65</v>
      </c>
      <c r="C99" s="20"/>
      <c r="D99" s="19" t="s">
        <v>8</v>
      </c>
      <c r="E99" s="19" t="s">
        <v>4</v>
      </c>
      <c r="F99" s="19"/>
      <c r="G99" s="38">
        <f>G100</f>
        <v>5222.0468600000004</v>
      </c>
      <c r="H99" s="38">
        <f t="shared" ref="H99:I99" si="21">H100</f>
        <v>4739.4377800000002</v>
      </c>
      <c r="I99" s="38">
        <f t="shared" si="21"/>
        <v>4806.1044499999998</v>
      </c>
      <c r="J99" s="8"/>
      <c r="K99" s="9"/>
    </row>
    <row r="100" spans="1:11" ht="32.25" customHeight="1">
      <c r="A100" s="59"/>
      <c r="B100" s="28" t="s">
        <v>106</v>
      </c>
      <c r="C100" s="29" t="s">
        <v>107</v>
      </c>
      <c r="D100" s="47" t="s">
        <v>8</v>
      </c>
      <c r="E100" s="47" t="s">
        <v>4</v>
      </c>
      <c r="F100" s="47"/>
      <c r="G100" s="40">
        <f>G101+G102+G103+G104+G105+G106</f>
        <v>5222.0468600000004</v>
      </c>
      <c r="H100" s="40">
        <f t="shared" ref="H100:I100" si="22">H101+H102+H103+H104+H105+H106</f>
        <v>4739.4377800000002</v>
      </c>
      <c r="I100" s="40">
        <f t="shared" si="22"/>
        <v>4806.1044499999998</v>
      </c>
      <c r="J100" s="8"/>
      <c r="K100" s="9"/>
    </row>
    <row r="101" spans="1:11" ht="46.5" customHeight="1">
      <c r="A101" s="59"/>
      <c r="B101" s="24" t="s">
        <v>108</v>
      </c>
      <c r="C101" s="20" t="s">
        <v>109</v>
      </c>
      <c r="D101" s="19" t="s">
        <v>8</v>
      </c>
      <c r="E101" s="19" t="s">
        <v>4</v>
      </c>
      <c r="F101" s="19" t="s">
        <v>38</v>
      </c>
      <c r="G101" s="38">
        <v>1711.60241</v>
      </c>
      <c r="H101" s="38">
        <v>2245.66</v>
      </c>
      <c r="I101" s="38">
        <v>2245.66</v>
      </c>
      <c r="J101" s="8"/>
      <c r="K101" s="9"/>
    </row>
    <row r="102" spans="1:11" ht="79.5" customHeight="1">
      <c r="A102" s="59"/>
      <c r="B102" s="23" t="s">
        <v>110</v>
      </c>
      <c r="C102" s="41" t="s">
        <v>111</v>
      </c>
      <c r="D102" s="19" t="s">
        <v>8</v>
      </c>
      <c r="E102" s="19" t="s">
        <v>4</v>
      </c>
      <c r="F102" s="19" t="s">
        <v>38</v>
      </c>
      <c r="G102" s="38">
        <v>800</v>
      </c>
      <c r="H102" s="38">
        <v>0</v>
      </c>
      <c r="I102" s="38">
        <v>0</v>
      </c>
      <c r="J102" s="8"/>
      <c r="K102" s="9"/>
    </row>
    <row r="103" spans="1:11" ht="77.25" customHeight="1">
      <c r="A103" s="59"/>
      <c r="B103" s="27" t="s">
        <v>112</v>
      </c>
      <c r="C103" s="42" t="s">
        <v>113</v>
      </c>
      <c r="D103" s="19" t="s">
        <v>8</v>
      </c>
      <c r="E103" s="19" t="s">
        <v>4</v>
      </c>
      <c r="F103" s="19" t="s">
        <v>38</v>
      </c>
      <c r="G103" s="38">
        <v>1097</v>
      </c>
      <c r="H103" s="38">
        <v>902</v>
      </c>
      <c r="I103" s="38">
        <v>962</v>
      </c>
      <c r="J103" s="8"/>
      <c r="K103" s="9"/>
    </row>
    <row r="104" spans="1:11" ht="107.25" customHeight="1">
      <c r="A104" s="59"/>
      <c r="B104" s="27" t="s">
        <v>114</v>
      </c>
      <c r="C104" s="42" t="s">
        <v>113</v>
      </c>
      <c r="D104" s="19" t="s">
        <v>8</v>
      </c>
      <c r="E104" s="19" t="s">
        <v>4</v>
      </c>
      <c r="F104" s="19" t="s">
        <v>38</v>
      </c>
      <c r="G104" s="39">
        <v>121.88889</v>
      </c>
      <c r="H104" s="39">
        <v>100.22221999999999</v>
      </c>
      <c r="I104" s="39">
        <v>106.88889</v>
      </c>
      <c r="J104" s="8"/>
      <c r="K104" s="9"/>
    </row>
    <row r="105" spans="1:11" ht="93" customHeight="1">
      <c r="A105" s="59"/>
      <c r="B105" s="20" t="s">
        <v>115</v>
      </c>
      <c r="C105" s="20" t="s">
        <v>116</v>
      </c>
      <c r="D105" s="19" t="s">
        <v>8</v>
      </c>
      <c r="E105" s="19" t="s">
        <v>4</v>
      </c>
      <c r="F105" s="19" t="s">
        <v>38</v>
      </c>
      <c r="G105" s="39">
        <v>1342.4</v>
      </c>
      <c r="H105" s="39">
        <v>1342.4</v>
      </c>
      <c r="I105" s="39">
        <v>1342.4</v>
      </c>
      <c r="J105" s="8"/>
      <c r="K105" s="9"/>
    </row>
    <row r="106" spans="1:11" ht="139.5" customHeight="1">
      <c r="A106" s="59"/>
      <c r="B106" s="20" t="s">
        <v>117</v>
      </c>
      <c r="C106" s="20" t="s">
        <v>116</v>
      </c>
      <c r="D106" s="19" t="s">
        <v>8</v>
      </c>
      <c r="E106" s="19" t="s">
        <v>4</v>
      </c>
      <c r="F106" s="19" t="s">
        <v>38</v>
      </c>
      <c r="G106" s="38">
        <v>149.15556000000001</v>
      </c>
      <c r="H106" s="38">
        <v>149.15556000000001</v>
      </c>
      <c r="I106" s="38">
        <v>149.15556000000001</v>
      </c>
      <c r="J106" s="8"/>
      <c r="K106" s="9"/>
    </row>
    <row r="107" spans="1:11" ht="50.25" customHeight="1">
      <c r="A107" s="59"/>
      <c r="B107" s="23" t="s">
        <v>119</v>
      </c>
      <c r="C107" s="20"/>
      <c r="D107" s="19" t="s">
        <v>8</v>
      </c>
      <c r="E107" s="19" t="s">
        <v>49</v>
      </c>
      <c r="F107" s="19"/>
      <c r="G107" s="38">
        <v>239.09532999999999</v>
      </c>
      <c r="H107" s="38">
        <f t="shared" ref="H107:I107" si="23">H108</f>
        <v>48</v>
      </c>
      <c r="I107" s="38">
        <f t="shared" si="23"/>
        <v>48</v>
      </c>
      <c r="J107" s="8"/>
      <c r="K107" s="9"/>
    </row>
    <row r="108" spans="1:11" ht="30.75" customHeight="1">
      <c r="A108" s="59"/>
      <c r="B108" s="28" t="s">
        <v>91</v>
      </c>
      <c r="C108" s="29" t="s">
        <v>92</v>
      </c>
      <c r="D108" s="47" t="s">
        <v>8</v>
      </c>
      <c r="E108" s="47" t="s">
        <v>49</v>
      </c>
      <c r="F108" s="47"/>
      <c r="G108" s="40">
        <f>G109</f>
        <v>240.09532999999999</v>
      </c>
      <c r="H108" s="40">
        <f t="shared" ref="H108:I108" si="24">H109</f>
        <v>48</v>
      </c>
      <c r="I108" s="40">
        <f t="shared" si="24"/>
        <v>48</v>
      </c>
      <c r="J108" s="8"/>
      <c r="K108" s="9"/>
    </row>
    <row r="109" spans="1:11" ht="33.75" customHeight="1">
      <c r="A109" s="59"/>
      <c r="B109" s="20" t="s">
        <v>98</v>
      </c>
      <c r="C109" s="20" t="s">
        <v>99</v>
      </c>
      <c r="D109" s="19" t="s">
        <v>8</v>
      </c>
      <c r="E109" s="19" t="s">
        <v>49</v>
      </c>
      <c r="F109" s="19" t="s">
        <v>38</v>
      </c>
      <c r="G109" s="38">
        <v>240.09532999999999</v>
      </c>
      <c r="H109" s="38">
        <v>48</v>
      </c>
      <c r="I109" s="38">
        <v>48</v>
      </c>
      <c r="J109" s="8"/>
      <c r="K109" s="9"/>
    </row>
    <row r="110" spans="1:11" ht="21.75" customHeight="1">
      <c r="A110" s="59"/>
      <c r="B110" s="31" t="s">
        <v>66</v>
      </c>
      <c r="C110" s="20"/>
      <c r="D110" s="19" t="s">
        <v>8</v>
      </c>
      <c r="E110" s="19" t="s">
        <v>121</v>
      </c>
      <c r="F110" s="19"/>
      <c r="G110" s="38">
        <f>G111</f>
        <v>7197.0224100000005</v>
      </c>
      <c r="H110" s="38">
        <f t="shared" ref="H110:I110" si="25">H111</f>
        <v>6583.0494099999996</v>
      </c>
      <c r="I110" s="38">
        <f t="shared" si="25"/>
        <v>7401.3949400000001</v>
      </c>
      <c r="J110" s="8"/>
      <c r="K110" s="9"/>
    </row>
    <row r="111" spans="1:11" ht="34.5" customHeight="1">
      <c r="A111" s="59"/>
      <c r="B111" s="28" t="s">
        <v>120</v>
      </c>
      <c r="C111" s="29" t="s">
        <v>122</v>
      </c>
      <c r="D111" s="47" t="s">
        <v>8</v>
      </c>
      <c r="E111" s="47" t="s">
        <v>121</v>
      </c>
      <c r="F111" s="47"/>
      <c r="G111" s="40">
        <f>G112+G113+G114+G115</f>
        <v>7197.0224100000005</v>
      </c>
      <c r="H111" s="40">
        <f t="shared" ref="H111:I111" si="26">H112+H113+H114</f>
        <v>6583.0494099999996</v>
      </c>
      <c r="I111" s="40">
        <f t="shared" si="26"/>
        <v>7401.3949400000001</v>
      </c>
      <c r="J111" s="8"/>
      <c r="K111" s="9"/>
    </row>
    <row r="112" spans="1:11" ht="80.25" customHeight="1">
      <c r="A112" s="59"/>
      <c r="B112" s="23" t="s">
        <v>123</v>
      </c>
      <c r="C112" s="20" t="s">
        <v>124</v>
      </c>
      <c r="D112" s="19" t="s">
        <v>8</v>
      </c>
      <c r="E112" s="19" t="s">
        <v>121</v>
      </c>
      <c r="F112" s="19" t="s">
        <v>38</v>
      </c>
      <c r="G112" s="38">
        <v>2575.1999999999998</v>
      </c>
      <c r="H112" s="38">
        <v>2397.6</v>
      </c>
      <c r="I112" s="38">
        <v>2397.6</v>
      </c>
      <c r="J112" s="8"/>
      <c r="K112" s="9"/>
    </row>
    <row r="113" spans="1:11" ht="123.75" customHeight="1">
      <c r="A113" s="59"/>
      <c r="B113" s="23" t="s">
        <v>125</v>
      </c>
      <c r="C113" s="20" t="s">
        <v>124</v>
      </c>
      <c r="D113" s="19" t="s">
        <v>8</v>
      </c>
      <c r="E113" s="19" t="s">
        <v>121</v>
      </c>
      <c r="F113" s="19" t="s">
        <v>38</v>
      </c>
      <c r="G113" s="38">
        <v>286.13299999999998</v>
      </c>
      <c r="H113" s="38">
        <v>266.39999999999998</v>
      </c>
      <c r="I113" s="38">
        <v>266.39999999999998</v>
      </c>
      <c r="J113" s="8"/>
      <c r="K113" s="9"/>
    </row>
    <row r="114" spans="1:11" ht="123.75" customHeight="1">
      <c r="A114" s="51"/>
      <c r="B114" s="23" t="s">
        <v>155</v>
      </c>
      <c r="C114" s="20" t="s">
        <v>156</v>
      </c>
      <c r="D114" s="19" t="s">
        <v>8</v>
      </c>
      <c r="E114" s="19" t="s">
        <v>121</v>
      </c>
      <c r="F114" s="19" t="s">
        <v>38</v>
      </c>
      <c r="G114" s="38">
        <v>3919.0494100000001</v>
      </c>
      <c r="H114" s="38">
        <v>3919.0494100000001</v>
      </c>
      <c r="I114" s="38">
        <v>4737.3949400000001</v>
      </c>
      <c r="J114" s="8"/>
      <c r="K114" s="9"/>
    </row>
    <row r="115" spans="1:11" ht="123.75" customHeight="1">
      <c r="A115" s="58"/>
      <c r="B115" s="23" t="s">
        <v>175</v>
      </c>
      <c r="C115" s="20" t="s">
        <v>174</v>
      </c>
      <c r="D115" s="19" t="s">
        <v>8</v>
      </c>
      <c r="E115" s="19" t="s">
        <v>121</v>
      </c>
      <c r="F115" s="19" t="s">
        <v>38</v>
      </c>
      <c r="G115" s="38">
        <v>416.64</v>
      </c>
      <c r="H115" s="38">
        <v>0</v>
      </c>
      <c r="I115" s="38">
        <v>0</v>
      </c>
      <c r="J115" s="8"/>
      <c r="K115" s="9"/>
    </row>
    <row r="116" spans="1:11" ht="88.5" customHeight="1">
      <c r="A116" s="51">
        <v>11</v>
      </c>
      <c r="B116" s="21" t="s">
        <v>135</v>
      </c>
      <c r="C116" s="53" t="s">
        <v>139</v>
      </c>
      <c r="D116" s="32"/>
      <c r="E116" s="32"/>
      <c r="F116" s="32"/>
      <c r="G116" s="49">
        <f>G117</f>
        <v>2666.7</v>
      </c>
      <c r="H116" s="49">
        <f t="shared" ref="H116:I116" si="27">H117</f>
        <v>2666.7</v>
      </c>
      <c r="I116" s="49">
        <f t="shared" si="27"/>
        <v>4000</v>
      </c>
      <c r="J116" s="8"/>
      <c r="K116" s="9"/>
    </row>
    <row r="117" spans="1:11" ht="33" customHeight="1">
      <c r="A117" s="51"/>
      <c r="B117" s="54" t="s">
        <v>161</v>
      </c>
      <c r="C117" s="20"/>
      <c r="D117" s="19" t="s">
        <v>49</v>
      </c>
      <c r="E117" s="19" t="s">
        <v>81</v>
      </c>
      <c r="F117" s="19"/>
      <c r="G117" s="38">
        <f>G118</f>
        <v>2666.7</v>
      </c>
      <c r="H117" s="38">
        <f t="shared" ref="H117:I117" si="28">H118</f>
        <v>2666.7</v>
      </c>
      <c r="I117" s="38">
        <f t="shared" si="28"/>
        <v>4000</v>
      </c>
      <c r="J117" s="8"/>
      <c r="K117" s="9"/>
    </row>
    <row r="118" spans="1:11" ht="18" customHeight="1">
      <c r="A118" s="51"/>
      <c r="B118" s="27" t="s">
        <v>162</v>
      </c>
      <c r="C118" s="20"/>
      <c r="D118" s="19" t="s">
        <v>49</v>
      </c>
      <c r="E118" s="19" t="s">
        <v>93</v>
      </c>
      <c r="F118" s="19"/>
      <c r="G118" s="38">
        <f>G119+G120</f>
        <v>2666.7</v>
      </c>
      <c r="H118" s="38">
        <f t="shared" ref="H118:I118" si="29">H119+H120</f>
        <v>2666.7</v>
      </c>
      <c r="I118" s="38">
        <f t="shared" si="29"/>
        <v>4000</v>
      </c>
      <c r="J118" s="8"/>
      <c r="K118" s="9"/>
    </row>
    <row r="119" spans="1:11" ht="59.25" customHeight="1">
      <c r="A119" s="51"/>
      <c r="B119" s="23" t="s">
        <v>136</v>
      </c>
      <c r="C119" s="42" t="s">
        <v>137</v>
      </c>
      <c r="D119" s="19" t="s">
        <v>49</v>
      </c>
      <c r="E119" s="19" t="s">
        <v>93</v>
      </c>
      <c r="F119" s="19" t="s">
        <v>157</v>
      </c>
      <c r="G119" s="38">
        <v>2400</v>
      </c>
      <c r="H119" s="38">
        <v>2400</v>
      </c>
      <c r="I119" s="38">
        <v>3600</v>
      </c>
      <c r="J119" s="8"/>
      <c r="K119" s="9"/>
    </row>
    <row r="120" spans="1:11" ht="48.75" customHeight="1">
      <c r="A120" s="51"/>
      <c r="B120" s="20" t="s">
        <v>138</v>
      </c>
      <c r="C120" s="42" t="s">
        <v>137</v>
      </c>
      <c r="D120" s="19" t="s">
        <v>49</v>
      </c>
      <c r="E120" s="19" t="s">
        <v>93</v>
      </c>
      <c r="F120" s="19" t="s">
        <v>157</v>
      </c>
      <c r="G120" s="38">
        <v>266.7</v>
      </c>
      <c r="H120" s="38">
        <v>266.7</v>
      </c>
      <c r="I120" s="38">
        <v>400</v>
      </c>
      <c r="J120" s="8"/>
      <c r="K120" s="9"/>
    </row>
    <row r="121" spans="1:11" ht="72" customHeight="1">
      <c r="A121" s="51">
        <v>12</v>
      </c>
      <c r="B121" s="21" t="s">
        <v>140</v>
      </c>
      <c r="C121" s="50" t="s">
        <v>144</v>
      </c>
      <c r="D121" s="19"/>
      <c r="E121" s="19"/>
      <c r="F121" s="19"/>
      <c r="G121" s="49">
        <f>G122</f>
        <v>1395</v>
      </c>
      <c r="H121" s="49">
        <f t="shared" ref="H121:I121" si="30">H122</f>
        <v>0</v>
      </c>
      <c r="I121" s="49">
        <f t="shared" si="30"/>
        <v>0</v>
      </c>
      <c r="J121" s="8"/>
      <c r="K121" s="9"/>
    </row>
    <row r="122" spans="1:11" ht="32.25" customHeight="1">
      <c r="A122" s="51"/>
      <c r="B122" s="54" t="s">
        <v>161</v>
      </c>
      <c r="C122" s="20"/>
      <c r="D122" s="19" t="s">
        <v>49</v>
      </c>
      <c r="E122" s="19" t="s">
        <v>81</v>
      </c>
      <c r="F122" s="19"/>
      <c r="G122" s="38">
        <f>G123</f>
        <v>1395</v>
      </c>
      <c r="H122" s="38">
        <f t="shared" ref="H122:I122" si="31">H123</f>
        <v>0</v>
      </c>
      <c r="I122" s="38">
        <f t="shared" si="31"/>
        <v>0</v>
      </c>
      <c r="J122" s="8"/>
      <c r="K122" s="9"/>
    </row>
    <row r="123" spans="1:11" ht="21.75" customHeight="1">
      <c r="A123" s="51"/>
      <c r="B123" s="55" t="s">
        <v>163</v>
      </c>
      <c r="C123" s="42"/>
      <c r="D123" s="19" t="s">
        <v>49</v>
      </c>
      <c r="E123" s="19" t="s">
        <v>4</v>
      </c>
      <c r="F123" s="19"/>
      <c r="G123" s="38">
        <f>G124+G125</f>
        <v>1395</v>
      </c>
      <c r="H123" s="38">
        <f t="shared" ref="H123:I123" si="32">H124+H125</f>
        <v>0</v>
      </c>
      <c r="I123" s="38">
        <f t="shared" si="32"/>
        <v>0</v>
      </c>
      <c r="J123" s="8"/>
      <c r="K123" s="9"/>
    </row>
    <row r="124" spans="1:11" ht="78.75" customHeight="1">
      <c r="A124" s="51"/>
      <c r="B124" s="23" t="s">
        <v>141</v>
      </c>
      <c r="C124" s="42" t="s">
        <v>143</v>
      </c>
      <c r="D124" s="19" t="s">
        <v>49</v>
      </c>
      <c r="E124" s="19" t="s">
        <v>4</v>
      </c>
      <c r="F124" s="19" t="s">
        <v>38</v>
      </c>
      <c r="G124" s="38">
        <v>1050</v>
      </c>
      <c r="H124" s="38">
        <v>0</v>
      </c>
      <c r="I124" s="38">
        <v>0</v>
      </c>
      <c r="J124" s="8"/>
      <c r="K124" s="9"/>
    </row>
    <row r="125" spans="1:11" ht="48.75" customHeight="1">
      <c r="A125" s="51"/>
      <c r="B125" s="56" t="s">
        <v>142</v>
      </c>
      <c r="C125" s="42" t="s">
        <v>143</v>
      </c>
      <c r="D125" s="19" t="s">
        <v>49</v>
      </c>
      <c r="E125" s="19" t="s">
        <v>4</v>
      </c>
      <c r="F125" s="19" t="s">
        <v>38</v>
      </c>
      <c r="G125" s="38">
        <v>345</v>
      </c>
      <c r="H125" s="38">
        <v>0</v>
      </c>
      <c r="I125" s="38">
        <v>0</v>
      </c>
      <c r="J125" s="8"/>
      <c r="K125" s="9"/>
    </row>
    <row r="126" spans="1:11">
      <c r="A126" s="14"/>
      <c r="B126" s="11" t="s">
        <v>18</v>
      </c>
      <c r="C126" s="36"/>
      <c r="D126" s="36"/>
      <c r="E126" s="36"/>
      <c r="F126" s="36"/>
      <c r="G126" s="37">
        <f>G10+G14+G18+G25+G29+G41+G45+G49+G65+G69+G116+G121</f>
        <v>416683.75506</v>
      </c>
      <c r="H126" s="37">
        <f>H10+H14+H18+H25+H29+H41+H45+H49+H65+H69+H116+H121</f>
        <v>304730.80799999996</v>
      </c>
      <c r="I126" s="37">
        <f>I10+I14+I18+I25+I29+I41+I45+I49+I65+I69+I116+I121</f>
        <v>274530.41154</v>
      </c>
      <c r="J126" s="8"/>
      <c r="K126" s="9"/>
    </row>
    <row r="132" spans="3:3">
      <c r="C132" t="s">
        <v>53</v>
      </c>
    </row>
  </sheetData>
  <mergeCells count="16">
    <mergeCell ref="A69:A113"/>
    <mergeCell ref="G1:I1"/>
    <mergeCell ref="A65:A67"/>
    <mergeCell ref="B5:G5"/>
    <mergeCell ref="B7:G7"/>
    <mergeCell ref="B6:I6"/>
    <mergeCell ref="G3:I3"/>
    <mergeCell ref="A49:A57"/>
    <mergeCell ref="A45:A47"/>
    <mergeCell ref="A10:A12"/>
    <mergeCell ref="A14:A16"/>
    <mergeCell ref="A18:A23"/>
    <mergeCell ref="A25:A27"/>
    <mergeCell ref="A29:A31"/>
    <mergeCell ref="A41:A43"/>
    <mergeCell ref="G2:I2"/>
  </mergeCells>
  <pageMargins left="0.51181102362204722" right="0.31496062992125984" top="0.55118110236220474" bottom="0.55118110236220474" header="0.31496062992125984" footer="0.31496062992125984"/>
  <pageSetup paperSize="9" scale="75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5" sqref="A2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2024-2026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2024-03-28T11:52:09Z</cp:lastPrinted>
  <dcterms:created xsi:type="dcterms:W3CDTF">2008-10-27T14:23:55Z</dcterms:created>
  <dcterms:modified xsi:type="dcterms:W3CDTF">2024-09-27T06:45:13Z</dcterms:modified>
</cp:coreProperties>
</file>